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zuo\Desktop\"/>
    </mc:Choice>
  </mc:AlternateContent>
  <bookViews>
    <workbookView xWindow="0" yWindow="0" windowWidth="25050" windowHeight="10020"/>
  </bookViews>
  <sheets>
    <sheet name="為替と政策対策" sheetId="3" r:id="rId1"/>
    <sheet name="対外投資" sheetId="5" r:id="rId2"/>
    <sheet name="対外投資〔元データ〕" sheetId="4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5" l="1"/>
  <c r="G13" i="5"/>
  <c r="G12" i="5"/>
  <c r="G11" i="5"/>
  <c r="G10" i="5"/>
  <c r="G9" i="5"/>
  <c r="G8" i="5"/>
  <c r="G7" i="5"/>
  <c r="G6" i="5"/>
  <c r="G5" i="5"/>
  <c r="F13" i="5"/>
  <c r="F12" i="5"/>
  <c r="F11" i="5"/>
  <c r="F10" i="5"/>
  <c r="F9" i="5"/>
  <c r="F8" i="5"/>
  <c r="F7" i="5"/>
  <c r="F6" i="5"/>
  <c r="F5" i="5"/>
  <c r="E14" i="5"/>
  <c r="D14" i="5"/>
  <c r="AL49" i="4"/>
  <c r="AL48" i="4"/>
  <c r="AL47" i="4"/>
  <c r="AL46" i="4"/>
  <c r="AL45" i="4"/>
  <c r="AL44" i="4"/>
  <c r="AL43" i="4"/>
  <c r="AL42" i="4"/>
  <c r="AL41" i="4"/>
  <c r="AL40" i="4"/>
  <c r="AL39" i="4"/>
  <c r="AL38" i="4"/>
  <c r="AL37" i="4"/>
  <c r="AL36" i="4"/>
  <c r="AL35" i="4"/>
  <c r="AL34" i="4"/>
  <c r="AL33" i="4"/>
  <c r="AL32" i="4"/>
  <c r="AL31" i="4"/>
  <c r="AL30" i="4"/>
  <c r="AL29" i="4"/>
  <c r="AL28" i="4"/>
  <c r="AL27" i="4"/>
  <c r="AL26" i="4"/>
  <c r="AL25" i="4"/>
  <c r="AL24" i="4"/>
  <c r="AL23" i="4"/>
  <c r="AL22" i="4"/>
  <c r="AL21" i="4"/>
  <c r="AL20" i="4"/>
  <c r="AL19" i="4"/>
  <c r="AL18" i="4"/>
  <c r="AL17" i="4"/>
  <c r="AL16" i="4"/>
  <c r="AL15" i="4"/>
  <c r="AL14" i="4"/>
  <c r="AL13" i="4"/>
  <c r="AL12" i="4"/>
  <c r="AL11" i="4"/>
  <c r="AL10" i="4"/>
  <c r="AL9" i="4"/>
  <c r="AL8" i="4"/>
  <c r="AL7" i="4"/>
  <c r="AL6" i="4"/>
  <c r="AI52" i="4"/>
  <c r="Y52" i="4"/>
  <c r="AI51" i="4"/>
  <c r="Y51" i="4"/>
  <c r="AI50" i="4"/>
  <c r="Y50" i="4"/>
  <c r="AI49" i="4"/>
  <c r="AJ49" i="4" s="1"/>
  <c r="Z49" i="4"/>
  <c r="AK49" i="4" s="1"/>
  <c r="AM49" i="4" s="1"/>
  <c r="Y49" i="4"/>
  <c r="AI48" i="4"/>
  <c r="Y48" i="4"/>
  <c r="AI47" i="4"/>
  <c r="AJ47" i="4" s="1"/>
  <c r="Y47" i="4"/>
  <c r="Z47" i="4" s="1"/>
  <c r="AI46" i="4"/>
  <c r="Y46" i="4"/>
  <c r="AI45" i="4"/>
  <c r="Y45" i="4"/>
  <c r="AI44" i="4"/>
  <c r="AJ44" i="4" s="1"/>
  <c r="Y44" i="4"/>
  <c r="Z44" i="4" s="1"/>
  <c r="AI43" i="4"/>
  <c r="Y43" i="4"/>
  <c r="AI42" i="4"/>
  <c r="Y42" i="4"/>
  <c r="AI41" i="4"/>
  <c r="Y41" i="4"/>
  <c r="AI40" i="4"/>
  <c r="Y40" i="4"/>
  <c r="AI39" i="4"/>
  <c r="Y39" i="4"/>
  <c r="AI38" i="4"/>
  <c r="Y38" i="4"/>
  <c r="AI37" i="4"/>
  <c r="Y37" i="4"/>
  <c r="AI36" i="4"/>
  <c r="Y36" i="4"/>
  <c r="AI35" i="4"/>
  <c r="Y35" i="4"/>
  <c r="AI34" i="4"/>
  <c r="Y34" i="4"/>
  <c r="AI33" i="4"/>
  <c r="Y33" i="4"/>
  <c r="AI32" i="4"/>
  <c r="Y32" i="4"/>
  <c r="AI31" i="4"/>
  <c r="Y31" i="4"/>
  <c r="AI30" i="4"/>
  <c r="AJ30" i="4" s="1"/>
  <c r="Y30" i="4"/>
  <c r="Z30" i="4" s="1"/>
  <c r="AI29" i="4"/>
  <c r="Y29" i="4"/>
  <c r="AI28" i="4"/>
  <c r="Y28" i="4"/>
  <c r="AI27" i="4"/>
  <c r="AJ27" i="4" s="1"/>
  <c r="Y27" i="4"/>
  <c r="Z27" i="4" s="1"/>
  <c r="AK27" i="4" s="1"/>
  <c r="AI26" i="4"/>
  <c r="Y26" i="4"/>
  <c r="AI25" i="4"/>
  <c r="Y25" i="4"/>
  <c r="AI24" i="4"/>
  <c r="Y24" i="4"/>
  <c r="AI23" i="4"/>
  <c r="AJ23" i="4" s="1"/>
  <c r="Y23" i="4"/>
  <c r="Z23" i="4" s="1"/>
  <c r="AK23" i="4" s="1"/>
  <c r="AI22" i="4"/>
  <c r="Y22" i="4"/>
  <c r="AI21" i="4"/>
  <c r="Y21" i="4"/>
  <c r="AI20" i="4"/>
  <c r="AJ20" i="4" s="1"/>
  <c r="Y20" i="4"/>
  <c r="Z20" i="4" s="1"/>
  <c r="AI19" i="4"/>
  <c r="Y19" i="4"/>
  <c r="AI18" i="4"/>
  <c r="Y18" i="4"/>
  <c r="AI17" i="4"/>
  <c r="Y17" i="4"/>
  <c r="AI16" i="4"/>
  <c r="Y16" i="4"/>
  <c r="AI15" i="4"/>
  <c r="Y15" i="4"/>
  <c r="AI14" i="4"/>
  <c r="Y14" i="4"/>
  <c r="AI13" i="4"/>
  <c r="Y13" i="4"/>
  <c r="AI12" i="4"/>
  <c r="Y12" i="4"/>
  <c r="AI11" i="4"/>
  <c r="Y11" i="4"/>
  <c r="AI10" i="4"/>
  <c r="Y10" i="4"/>
  <c r="AI9" i="4"/>
  <c r="AJ9" i="4" s="1"/>
  <c r="Y9" i="4"/>
  <c r="Z9" i="4" s="1"/>
  <c r="AK9" i="4" s="1"/>
  <c r="AI8" i="4"/>
  <c r="Y8" i="4"/>
  <c r="AI7" i="4"/>
  <c r="AJ7" i="4" s="1"/>
  <c r="Y7" i="4"/>
  <c r="Z7" i="4" s="1"/>
  <c r="AK7" i="4" s="1"/>
  <c r="AI6" i="4"/>
  <c r="AJ6" i="4" s="1"/>
  <c r="Y6" i="4"/>
  <c r="Z6" i="4" s="1"/>
  <c r="F14" i="5" l="1"/>
  <c r="AK44" i="4"/>
  <c r="AM7" i="4"/>
  <c r="AM27" i="4"/>
  <c r="AM9" i="4"/>
  <c r="AM23" i="4"/>
  <c r="AK6" i="4"/>
  <c r="AM6" i="4" s="1"/>
  <c r="AK20" i="4"/>
  <c r="AM20" i="4" s="1"/>
  <c r="AK30" i="4"/>
  <c r="AM30" i="4" s="1"/>
  <c r="AM44" i="4"/>
  <c r="AK47" i="4"/>
  <c r="AM47" i="4" s="1"/>
</calcChain>
</file>

<file path=xl/sharedStrings.xml><?xml version="1.0" encoding="utf-8"?>
<sst xmlns="http://schemas.openxmlformats.org/spreadsheetml/2006/main" count="164" uniqueCount="111">
  <si>
    <t>メリット</t>
    <phoneticPr fontId="1"/>
  </si>
  <si>
    <t>デメリット</t>
    <phoneticPr fontId="1"/>
  </si>
  <si>
    <t>🔳 国内の土地株式の価値上昇と海外活動の活発化
🔳 輸入価格低減によるエネルギー食料の物価安定　
🔳 敵対的な国の投資抑制による経済安保の強化</t>
    <rPh sb="3" eb="5">
      <t>コクナイ</t>
    </rPh>
    <rPh sb="6" eb="8">
      <t>トチ</t>
    </rPh>
    <rPh sb="8" eb="10">
      <t>カブシキ</t>
    </rPh>
    <rPh sb="11" eb="13">
      <t>カチ</t>
    </rPh>
    <rPh sb="13" eb="15">
      <t>ジョウショウ</t>
    </rPh>
    <rPh sb="16" eb="18">
      <t>カイガイ</t>
    </rPh>
    <rPh sb="18" eb="20">
      <t>カツドウ</t>
    </rPh>
    <rPh sb="21" eb="24">
      <t>カッパツカ</t>
    </rPh>
    <rPh sb="28" eb="30">
      <t>ユニュウ</t>
    </rPh>
    <rPh sb="30" eb="32">
      <t>カカク</t>
    </rPh>
    <rPh sb="32" eb="34">
      <t>テイゲン</t>
    </rPh>
    <rPh sb="42" eb="44">
      <t>ショクリョウ</t>
    </rPh>
    <rPh sb="45" eb="47">
      <t>ブッカ</t>
    </rPh>
    <rPh sb="47" eb="49">
      <t>アンテイ</t>
    </rPh>
    <rPh sb="54" eb="57">
      <t>テキタイテキ</t>
    </rPh>
    <rPh sb="58" eb="59">
      <t>クニ</t>
    </rPh>
    <rPh sb="60" eb="62">
      <t>トウシ</t>
    </rPh>
    <rPh sb="62" eb="64">
      <t>ヨクセイ</t>
    </rPh>
    <rPh sb="67" eb="69">
      <t>ケイザイ</t>
    </rPh>
    <rPh sb="69" eb="71">
      <t>アンポ</t>
    </rPh>
    <rPh sb="72" eb="74">
      <t>キョウカ</t>
    </rPh>
    <phoneticPr fontId="1"/>
  </si>
  <si>
    <t>日 本 経 済</t>
    <rPh sb="0" eb="1">
      <t>ヒ</t>
    </rPh>
    <rPh sb="2" eb="3">
      <t>ホン</t>
    </rPh>
    <rPh sb="4" eb="5">
      <t>ヘ</t>
    </rPh>
    <rPh sb="6" eb="7">
      <t>スミ</t>
    </rPh>
    <phoneticPr fontId="1"/>
  </si>
  <si>
    <t>🔳 輸入法人の業績向上と悪いインフレの抑制
🔳 製造企業の海外生産シフトと国内工場の衰退
🔳 敵対的な国への貿易依存による経済安保不安</t>
    <rPh sb="3" eb="5">
      <t>ユニュウ</t>
    </rPh>
    <rPh sb="5" eb="7">
      <t>ホウジン</t>
    </rPh>
    <rPh sb="8" eb="10">
      <t>ギョウセキ</t>
    </rPh>
    <rPh sb="10" eb="12">
      <t>コウジョウ</t>
    </rPh>
    <rPh sb="13" eb="14">
      <t>ワル</t>
    </rPh>
    <rPh sb="20" eb="22">
      <t>ヨクセイ</t>
    </rPh>
    <rPh sb="26" eb="28">
      <t>セイゾウ</t>
    </rPh>
    <rPh sb="28" eb="30">
      <t>キギョウ</t>
    </rPh>
    <rPh sb="31" eb="33">
      <t>カイガイ</t>
    </rPh>
    <rPh sb="33" eb="35">
      <t>セイサン</t>
    </rPh>
    <rPh sb="39" eb="41">
      <t>コクナイ</t>
    </rPh>
    <rPh sb="41" eb="43">
      <t>コウジョウ</t>
    </rPh>
    <rPh sb="44" eb="46">
      <t>スイタイ</t>
    </rPh>
    <rPh sb="50" eb="53">
      <t>テキタイテキ</t>
    </rPh>
    <rPh sb="54" eb="55">
      <t>コク</t>
    </rPh>
    <rPh sb="57" eb="59">
      <t>ボウエキ</t>
    </rPh>
    <rPh sb="59" eb="61">
      <t>イゾン</t>
    </rPh>
    <rPh sb="68" eb="70">
      <t>フアン</t>
    </rPh>
    <phoneticPr fontId="1"/>
  </si>
  <si>
    <t>🔳 輸入法人の業績悪化と悪いインフレへの懸念
🔳 輸入価格上昇でのエネルギー食料の物価上昇　
🔳 敵対的な国の投資促進による経済安保不安</t>
    <rPh sb="3" eb="5">
      <t>ユニュウ</t>
    </rPh>
    <rPh sb="5" eb="7">
      <t>ホウジン</t>
    </rPh>
    <rPh sb="8" eb="10">
      <t>ギョウセキ</t>
    </rPh>
    <rPh sb="10" eb="12">
      <t>アッカ</t>
    </rPh>
    <rPh sb="13" eb="14">
      <t>ワル</t>
    </rPh>
    <rPh sb="21" eb="23">
      <t>ケネン</t>
    </rPh>
    <rPh sb="27" eb="29">
      <t>ユニュウ</t>
    </rPh>
    <rPh sb="29" eb="31">
      <t>カカク</t>
    </rPh>
    <rPh sb="31" eb="33">
      <t>ジョウショウ</t>
    </rPh>
    <rPh sb="40" eb="42">
      <t>ショクリョウ</t>
    </rPh>
    <rPh sb="43" eb="45">
      <t>ブッカ</t>
    </rPh>
    <rPh sb="45" eb="47">
      <t>ジョウショウ</t>
    </rPh>
    <rPh sb="52" eb="55">
      <t>テキタイテキ</t>
    </rPh>
    <rPh sb="56" eb="57">
      <t>クニ</t>
    </rPh>
    <rPh sb="58" eb="60">
      <t>トウシ</t>
    </rPh>
    <rPh sb="60" eb="62">
      <t>ソクシン</t>
    </rPh>
    <rPh sb="65" eb="67">
      <t>ケイザイ</t>
    </rPh>
    <rPh sb="67" eb="69">
      <t>アンポ</t>
    </rPh>
    <rPh sb="69" eb="71">
      <t>フアン</t>
    </rPh>
    <phoneticPr fontId="1"/>
  </si>
  <si>
    <t>有効政策</t>
    <rPh sb="0" eb="2">
      <t>ユウコウ</t>
    </rPh>
    <rPh sb="2" eb="4">
      <t>セイサク</t>
    </rPh>
    <phoneticPr fontId="1"/>
  </si>
  <si>
    <t>日本政府の為替変動に対応した有効な政策</t>
    <rPh sb="0" eb="2">
      <t>ニホン</t>
    </rPh>
    <rPh sb="2" eb="4">
      <t>セイフ</t>
    </rPh>
    <rPh sb="5" eb="7">
      <t>カワセ</t>
    </rPh>
    <rPh sb="7" eb="9">
      <t>ヘンドウ</t>
    </rPh>
    <rPh sb="10" eb="12">
      <t>タイオウ</t>
    </rPh>
    <rPh sb="14" eb="16">
      <t>ユウコウ</t>
    </rPh>
    <rPh sb="17" eb="19">
      <t>セイサク</t>
    </rPh>
    <phoneticPr fontId="1"/>
  </si>
  <si>
    <t>経済対策</t>
    <rPh sb="0" eb="2">
      <t>ケイザイ</t>
    </rPh>
    <rPh sb="2" eb="4">
      <t>タイサク</t>
    </rPh>
    <phoneticPr fontId="1"/>
  </si>
  <si>
    <t>１００  -  １１０  -  １２０</t>
    <phoneticPr fontId="1"/>
  </si>
  <si>
    <t>１２０  -  １３０  -  １４０  -  １５０  -  １６０  -　　</t>
    <phoneticPr fontId="1"/>
  </si>
  <si>
    <t>１００以下</t>
    <rPh sb="3" eb="5">
      <t>イカ</t>
    </rPh>
    <phoneticPr fontId="1"/>
  </si>
  <si>
    <r>
      <t>為 替 レ ー ト  〔対ドルの円レート〕　　</t>
    </r>
    <r>
      <rPr>
        <sz val="12"/>
        <color theme="1"/>
        <rFont val="游ゴシック"/>
        <family val="3"/>
        <charset val="128"/>
      </rPr>
      <t>　単位 ： 円</t>
    </r>
    <rPh sb="0" eb="1">
      <t>タメ</t>
    </rPh>
    <rPh sb="2" eb="3">
      <t>タイ</t>
    </rPh>
    <rPh sb="12" eb="13">
      <t>タイ</t>
    </rPh>
    <rPh sb="16" eb="17">
      <t>エン</t>
    </rPh>
    <rPh sb="24" eb="26">
      <t>タンイ</t>
    </rPh>
    <rPh sb="29" eb="30">
      <t>エン</t>
    </rPh>
    <phoneticPr fontId="1"/>
  </si>
  <si>
    <t>(単位：100万ドル）</t>
    <rPh sb="0" eb="4">
      <t>タン</t>
    </rPh>
    <rPh sb="7" eb="8">
      <t>マン</t>
    </rPh>
    <phoneticPr fontId="13"/>
  </si>
  <si>
    <t>２０年間</t>
    <rPh sb="2" eb="4">
      <t>ネンカン</t>
    </rPh>
    <phoneticPr fontId="13"/>
  </si>
  <si>
    <t>８年間</t>
    <rPh sb="1" eb="3">
      <t>ネンカン</t>
    </rPh>
    <phoneticPr fontId="13"/>
  </si>
  <si>
    <t>1994-2013</t>
    <phoneticPr fontId="13"/>
  </si>
  <si>
    <t>2014-2021</t>
    <phoneticPr fontId="13"/>
  </si>
  <si>
    <t>2014-2021</t>
    <phoneticPr fontId="13"/>
  </si>
  <si>
    <t>1994-2021</t>
    <phoneticPr fontId="13"/>
  </si>
  <si>
    <t>アジア</t>
  </si>
  <si>
    <t>n.a.</t>
  </si>
  <si>
    <t>中国</t>
  </si>
  <si>
    <t>アジアNIES</t>
  </si>
  <si>
    <t>　台湾</t>
    <phoneticPr fontId="13"/>
  </si>
  <si>
    <t>　韓国</t>
    <phoneticPr fontId="13"/>
  </si>
  <si>
    <t>　シンガポール</t>
    <phoneticPr fontId="13"/>
  </si>
  <si>
    <t>ASEAN4</t>
  </si>
  <si>
    <t>　タイ</t>
    <phoneticPr fontId="13"/>
  </si>
  <si>
    <t>　インドネシア</t>
    <phoneticPr fontId="13"/>
  </si>
  <si>
    <t>　マレーシア</t>
    <phoneticPr fontId="13"/>
  </si>
  <si>
    <t>　フィリピン</t>
    <phoneticPr fontId="13"/>
  </si>
  <si>
    <t>ベトナム</t>
    <phoneticPr fontId="13"/>
  </si>
  <si>
    <t>インド</t>
  </si>
  <si>
    <t>北米</t>
  </si>
  <si>
    <t>米国</t>
  </si>
  <si>
    <t>カナダ</t>
  </si>
  <si>
    <t>中南米</t>
  </si>
  <si>
    <t>メキシコ</t>
  </si>
  <si>
    <t>ブラジル</t>
  </si>
  <si>
    <t>ケイマン諸島</t>
  </si>
  <si>
    <t>大洋州</t>
  </si>
  <si>
    <t>オーストラリア</t>
  </si>
  <si>
    <t>ニュージーランド</t>
  </si>
  <si>
    <t>欧州</t>
    <rPh sb="0" eb="2">
      <t>オウシュウ</t>
    </rPh>
    <phoneticPr fontId="13"/>
  </si>
  <si>
    <t>西欧</t>
  </si>
  <si>
    <t>ドイツ</t>
  </si>
  <si>
    <t>英国</t>
    <rPh sb="0" eb="2">
      <t>エイコク</t>
    </rPh>
    <phoneticPr fontId="13"/>
  </si>
  <si>
    <t>フランス</t>
  </si>
  <si>
    <t>オランダ</t>
  </si>
  <si>
    <t>イタリア</t>
  </si>
  <si>
    <t>ベルギー</t>
  </si>
  <si>
    <t>ルクセンブルク</t>
    <phoneticPr fontId="13"/>
  </si>
  <si>
    <t>スイス</t>
  </si>
  <si>
    <t>スウェーデン</t>
  </si>
  <si>
    <t>スペイン</t>
  </si>
  <si>
    <t>東欧・ロシア等</t>
  </si>
  <si>
    <t>ロシア</t>
  </si>
  <si>
    <t>中東</t>
  </si>
  <si>
    <t>サウジアラビア</t>
    <phoneticPr fontId="13"/>
  </si>
  <si>
    <t>アラブ首長国連邦</t>
  </si>
  <si>
    <t>アフリカ</t>
  </si>
  <si>
    <t>南アフリカ共和国</t>
  </si>
  <si>
    <t>世界</t>
    <phoneticPr fontId="13"/>
  </si>
  <si>
    <t>参考</t>
  </si>
  <si>
    <t>ASEAN</t>
    <phoneticPr fontId="13"/>
  </si>
  <si>
    <t>EU</t>
    <phoneticPr fontId="13"/>
  </si>
  <si>
    <t>$=110円</t>
    <rPh sb="5" eb="6">
      <t>エン</t>
    </rPh>
    <phoneticPr fontId="13"/>
  </si>
  <si>
    <t>$=120円</t>
    <rPh sb="5" eb="6">
      <t>エン</t>
    </rPh>
    <phoneticPr fontId="13"/>
  </si>
  <si>
    <t>〔注1〕ドル換算方法の違い、直接投資の定義変更などにより、厳密には1995年以前とのデータに連続性がない。また、国際収支統計の基準変更により、2013年以前と2014年以降のデータに連続性はない。</t>
    <rPh sb="37" eb="40">
      <t>ネンイゼン</t>
    </rPh>
    <phoneticPr fontId="13"/>
  </si>
  <si>
    <t>〔注2〕1983～94年はドル建て公表値を使用。</t>
    <phoneticPr fontId="13"/>
  </si>
  <si>
    <t>〔注3〕1995年は円建てで公表された数値を半期ごと、1996年以降は四半期ごとに日銀インターバンク・期中平均レートによりドル換算。2014年以降については年次改訂値を利用しているため、過去の計数とは一致しない場合がある。</t>
    <rPh sb="8" eb="9">
      <t>ネン</t>
    </rPh>
    <phoneticPr fontId="13"/>
  </si>
  <si>
    <t>〔注4〕「△」は引き揚げ超過、「0」は単位未満、「-」は実績なしを示す。</t>
    <rPh sb="19" eb="21">
      <t>タンイ</t>
    </rPh>
    <rPh sb="21" eb="23">
      <t>ミマン</t>
    </rPh>
    <rPh sb="28" eb="30">
      <t>ジッセキ</t>
    </rPh>
    <rPh sb="33" eb="34">
      <t>シメ</t>
    </rPh>
    <phoneticPr fontId="13"/>
  </si>
  <si>
    <t>〔注5〕1986～90年のロシアはソ連。</t>
    <rPh sb="1" eb="2">
      <t>チュウ</t>
    </rPh>
    <rPh sb="11" eb="12">
      <t>ネン</t>
    </rPh>
    <rPh sb="18" eb="19">
      <t>レン</t>
    </rPh>
    <phoneticPr fontId="13"/>
  </si>
  <si>
    <t>〔注6〕ASEANは、1998年よりラオス、ミャンマー、1999年よりカンボジアを含む。</t>
    <rPh sb="15" eb="16">
      <t>ネン</t>
    </rPh>
    <rPh sb="32" eb="33">
      <t>ネン</t>
    </rPh>
    <rPh sb="41" eb="42">
      <t>フク</t>
    </rPh>
    <phoneticPr fontId="13"/>
  </si>
  <si>
    <t>〔注7〕EUは拡大に伴い加盟国が増減（85年まで10カ国、1986年よりスペインとポルトガル追加、1995年よりオーストリア、フィンランド、スウェーデン追加、2004年より新規加盟10カ国追加、2007年よりブルガリア、ルーマニアを含む27カ国、2013年よりクロアチアを含む28カ国、2020年以降は英国を除く27カ国）。1983～87年のドイツは、西ドイツのみ。</t>
    <rPh sb="7" eb="9">
      <t>カクダイ</t>
    </rPh>
    <rPh sb="10" eb="11">
      <t>トモナ</t>
    </rPh>
    <rPh sb="12" eb="15">
      <t>カメイコク</t>
    </rPh>
    <rPh sb="16" eb="18">
      <t>ゾウゲン</t>
    </rPh>
    <rPh sb="21" eb="22">
      <t>ネン</t>
    </rPh>
    <rPh sb="27" eb="28">
      <t>コク</t>
    </rPh>
    <rPh sb="33" eb="34">
      <t>ネン</t>
    </rPh>
    <rPh sb="46" eb="48">
      <t>ツイカ</t>
    </rPh>
    <rPh sb="53" eb="54">
      <t>ネン</t>
    </rPh>
    <rPh sb="76" eb="78">
      <t>ツイカ</t>
    </rPh>
    <rPh sb="83" eb="84">
      <t>ネン</t>
    </rPh>
    <rPh sb="86" eb="88">
      <t>シンキ</t>
    </rPh>
    <rPh sb="88" eb="90">
      <t>カメイ</t>
    </rPh>
    <rPh sb="93" eb="94">
      <t>コク</t>
    </rPh>
    <rPh sb="94" eb="96">
      <t>ツイカ</t>
    </rPh>
    <rPh sb="127" eb="128">
      <t>ネン</t>
    </rPh>
    <rPh sb="136" eb="137">
      <t>フク</t>
    </rPh>
    <rPh sb="141" eb="142">
      <t>コク</t>
    </rPh>
    <rPh sb="147" eb="148">
      <t>ネン</t>
    </rPh>
    <rPh sb="148" eb="150">
      <t>イコウ</t>
    </rPh>
    <rPh sb="151" eb="153">
      <t>エイコク</t>
    </rPh>
    <rPh sb="154" eb="155">
      <t>ノゾ</t>
    </rPh>
    <rPh sb="159" eb="160">
      <t>コク</t>
    </rPh>
    <rPh sb="169" eb="170">
      <t>ネン</t>
    </rPh>
    <rPh sb="176" eb="177">
      <t>ニシ</t>
    </rPh>
    <phoneticPr fontId="13"/>
  </si>
  <si>
    <t>〔注8〕欧州は西欧と東欧・ロシア等の合算。2010年以降の西欧は、欧州から東欧・ロシア等を差し引いて算出。</t>
    <rPh sb="4" eb="6">
      <t>オウシュウ</t>
    </rPh>
    <rPh sb="7" eb="9">
      <t>セイオウ</t>
    </rPh>
    <rPh sb="10" eb="12">
      <t>トウオウ</t>
    </rPh>
    <rPh sb="16" eb="17">
      <t>トウ</t>
    </rPh>
    <rPh sb="18" eb="20">
      <t>ガッサン</t>
    </rPh>
    <rPh sb="25" eb="26">
      <t>ネン</t>
    </rPh>
    <rPh sb="26" eb="28">
      <t>イコウ</t>
    </rPh>
    <rPh sb="29" eb="31">
      <t>セイオウ</t>
    </rPh>
    <rPh sb="33" eb="35">
      <t>オウシュウ</t>
    </rPh>
    <rPh sb="37" eb="39">
      <t>トウオウ</t>
    </rPh>
    <rPh sb="43" eb="44">
      <t>トウ</t>
    </rPh>
    <rPh sb="45" eb="46">
      <t>サ</t>
    </rPh>
    <rPh sb="47" eb="48">
      <t>ヒ</t>
    </rPh>
    <rPh sb="50" eb="52">
      <t>サンシュツ</t>
    </rPh>
    <phoneticPr fontId="13"/>
  </si>
  <si>
    <t>〔注9〕個別データが未発表の案件も含むため、各地域の合計と「世界」は必ずしも一致しない。</t>
    <phoneticPr fontId="13"/>
  </si>
  <si>
    <t>〔注10〕2011年については、「世界」のみ訂正（2012年12月10日発表分）を反映しているが、国・地域別についてはデータ未発表のため遡及訂正を実施していない。</t>
    <rPh sb="1" eb="2">
      <t>チュウ</t>
    </rPh>
    <rPh sb="41" eb="43">
      <t>ハンエイ</t>
    </rPh>
    <phoneticPr fontId="13"/>
  </si>
  <si>
    <t>〔資料〕「国際収支状況」（財務省、日本銀行）、「外国為替相場」（日本銀行）などよりジェトロ作成</t>
    <rPh sb="17" eb="19">
      <t>ニホン</t>
    </rPh>
    <rPh sb="19" eb="21">
      <t>ギンコウ</t>
    </rPh>
    <phoneticPr fontId="13"/>
  </si>
  <si>
    <t>*Copyright (C) 2022 JETRO. All rights reserved.</t>
  </si>
  <si>
    <t>百万ドル</t>
    <rPh sb="0" eb="2">
      <t>ヒャクマン</t>
    </rPh>
    <phoneticPr fontId="1"/>
  </si>
  <si>
    <t>兆円</t>
    <rPh sb="0" eb="2">
      <t>チョウエン</t>
    </rPh>
    <phoneticPr fontId="1"/>
  </si>
  <si>
    <t>28年間</t>
    <rPh sb="2" eb="4">
      <t>ネンカン</t>
    </rPh>
    <phoneticPr fontId="13"/>
  </si>
  <si>
    <t>香港</t>
    <phoneticPr fontId="13"/>
  </si>
  <si>
    <t>日本の地域別対外直接投資（国際収支ベース、ネット、フロー）</t>
    <rPh sb="0" eb="2">
      <t>ニホン</t>
    </rPh>
    <rPh sb="3" eb="5">
      <t>チイキ</t>
    </rPh>
    <rPh sb="5" eb="6">
      <t>ベツ</t>
    </rPh>
    <rPh sb="6" eb="8">
      <t>タイガイ</t>
    </rPh>
    <rPh sb="8" eb="10">
      <t>チョクセツ</t>
    </rPh>
    <rPh sb="10" eb="12">
      <t>トウシ</t>
    </rPh>
    <rPh sb="13" eb="15">
      <t>コクサイ</t>
    </rPh>
    <rPh sb="15" eb="17">
      <t>シュウシ</t>
    </rPh>
    <phoneticPr fontId="13"/>
  </si>
  <si>
    <t>アジア</t>
    <phoneticPr fontId="1"/>
  </si>
  <si>
    <t>欧州</t>
    <rPh sb="0" eb="2">
      <t>オウシュウ</t>
    </rPh>
    <phoneticPr fontId="1"/>
  </si>
  <si>
    <t>中南米</t>
    <rPh sb="0" eb="3">
      <t>チュウナンベイ</t>
    </rPh>
    <phoneticPr fontId="1"/>
  </si>
  <si>
    <t>大洋州</t>
    <rPh sb="0" eb="2">
      <t>タイヨウ</t>
    </rPh>
    <rPh sb="2" eb="3">
      <t>シュウ</t>
    </rPh>
    <phoneticPr fontId="1"/>
  </si>
  <si>
    <t>その他</t>
    <rPh sb="2" eb="3">
      <t>タ</t>
    </rPh>
    <phoneticPr fontId="1"/>
  </si>
  <si>
    <t>英国</t>
    <rPh sb="0" eb="2">
      <t>エイコク</t>
    </rPh>
    <phoneticPr fontId="1"/>
  </si>
  <si>
    <t>オランダ</t>
    <phoneticPr fontId="1"/>
  </si>
  <si>
    <t>米国</t>
    <rPh sb="0" eb="2">
      <t>ベイコク</t>
    </rPh>
    <phoneticPr fontId="1"/>
  </si>
  <si>
    <t>1994-2013</t>
    <phoneticPr fontId="1"/>
  </si>
  <si>
    <t>2014-2021</t>
    <phoneticPr fontId="1"/>
  </si>
  <si>
    <t>1994-2021</t>
    <phoneticPr fontId="1"/>
  </si>
  <si>
    <t>比率</t>
    <rPh sb="0" eb="2">
      <t>ヒリツ</t>
    </rPh>
    <phoneticPr fontId="1"/>
  </si>
  <si>
    <t>アベノミクス</t>
    <phoneticPr fontId="1"/>
  </si>
  <si>
    <t>海外投資計</t>
    <rPh sb="0" eb="2">
      <t>カイガイ</t>
    </rPh>
    <rPh sb="2" eb="4">
      <t>トウシ</t>
    </rPh>
    <rPh sb="4" eb="5">
      <t>ケイ</t>
    </rPh>
    <phoneticPr fontId="1"/>
  </si>
  <si>
    <r>
      <t>中国</t>
    </r>
    <r>
      <rPr>
        <sz val="11"/>
        <color theme="1"/>
        <rFont val="ＭＳ Ｐゴシック"/>
        <family val="3"/>
        <charset val="128"/>
        <scheme val="minor"/>
      </rPr>
      <t>（香港含む）</t>
    </r>
    <rPh sb="0" eb="2">
      <t>チュウゴク</t>
    </rPh>
    <rPh sb="3" eb="5">
      <t>ホンコン</t>
    </rPh>
    <rPh sb="5" eb="6">
      <t>フク</t>
    </rPh>
    <phoneticPr fontId="1"/>
  </si>
  <si>
    <t>失われた
２０年</t>
    <rPh sb="0" eb="1">
      <t>ウシナ</t>
    </rPh>
    <rPh sb="7" eb="8">
      <t>ネン</t>
    </rPh>
    <phoneticPr fontId="1"/>
  </si>
  <si>
    <t>バブル後約３０年</t>
    <rPh sb="3" eb="4">
      <t>ゴ</t>
    </rPh>
    <rPh sb="4" eb="5">
      <t>ヤク</t>
    </rPh>
    <rPh sb="7" eb="8">
      <t>ネン</t>
    </rPh>
    <phoneticPr fontId="1"/>
  </si>
  <si>
    <t>※適用円レート：　1994-2013☞＄=110円 / 2014-2021☞＄=120円</t>
    <rPh sb="1" eb="3">
      <t>テキヨウ</t>
    </rPh>
    <rPh sb="3" eb="4">
      <t>エン</t>
    </rPh>
    <rPh sb="24" eb="25">
      <t>エン</t>
    </rPh>
    <phoneticPr fontId="1"/>
  </si>
  <si>
    <r>
      <t>日本の対外直接投資 (累計)　       　　　　　　　　　（</t>
    </r>
    <r>
      <rPr>
        <sz val="12"/>
        <color indexed="59"/>
        <rFont val="ＭＳ Ｐゴシック"/>
        <family val="3"/>
        <charset val="128"/>
      </rPr>
      <t>単位：兆円）</t>
    </r>
    <rPh sb="0" eb="2">
      <t>ニホン</t>
    </rPh>
    <rPh sb="3" eb="5">
      <t>タイガイ</t>
    </rPh>
    <rPh sb="5" eb="7">
      <t>チョクセツ</t>
    </rPh>
    <rPh sb="7" eb="9">
      <t>トウシ</t>
    </rPh>
    <rPh sb="11" eb="13">
      <t>ルイケイ</t>
    </rPh>
    <rPh sb="32" eb="34">
      <t>タンイ</t>
    </rPh>
    <rPh sb="35" eb="37">
      <t>チョウエン</t>
    </rPh>
    <phoneticPr fontId="13"/>
  </si>
  <si>
    <t>🔳 輸出法人の業績向上とデフレの抑制
🔳 製造企業の国内生産シフトと工場の省人無人化
🔳 国内一貫生産物流体制による経済安保の強化</t>
    <rPh sb="3" eb="5">
      <t>ユシュツ</t>
    </rPh>
    <rPh sb="5" eb="7">
      <t>ホウジン</t>
    </rPh>
    <rPh sb="8" eb="10">
      <t>ギョウセキ</t>
    </rPh>
    <rPh sb="10" eb="12">
      <t>コウジョウ</t>
    </rPh>
    <rPh sb="17" eb="19">
      <t>ヨクセイ</t>
    </rPh>
    <rPh sb="23" eb="25">
      <t>セイゾウ</t>
    </rPh>
    <rPh sb="25" eb="27">
      <t>キギョウ</t>
    </rPh>
    <rPh sb="28" eb="30">
      <t>コクナイ</t>
    </rPh>
    <rPh sb="30" eb="32">
      <t>セイサン</t>
    </rPh>
    <rPh sb="36" eb="38">
      <t>コウジョウ</t>
    </rPh>
    <rPh sb="39" eb="41">
      <t>ショウジン</t>
    </rPh>
    <rPh sb="41" eb="44">
      <t>ムジンカ</t>
    </rPh>
    <rPh sb="54" eb="56">
      <t>ブツリュウ</t>
    </rPh>
    <phoneticPr fontId="1"/>
  </si>
  <si>
    <t>円高経済ゾーン</t>
    <rPh sb="0" eb="2">
      <t>エンダカ</t>
    </rPh>
    <rPh sb="2" eb="4">
      <t>ケイザイ</t>
    </rPh>
    <phoneticPr fontId="1"/>
  </si>
  <si>
    <t>為替安定経済ゾーン</t>
    <rPh sb="0" eb="2">
      <t>カワセ</t>
    </rPh>
    <rPh sb="2" eb="4">
      <t>アンテイ</t>
    </rPh>
    <rPh sb="4" eb="6">
      <t>ケイザイ</t>
    </rPh>
    <phoneticPr fontId="1"/>
  </si>
  <si>
    <t>円安経済ゾーン</t>
    <rPh sb="0" eb="2">
      <t>エンヤス</t>
    </rPh>
    <rPh sb="2" eb="4">
      <t>ケイザイ</t>
    </rPh>
    <phoneticPr fontId="1"/>
  </si>
  <si>
    <t>① 輸入物価上昇への抜本的な対策
  ☞ エネルギー食糧の国内での調達力の強化
② 敵対的な国からの日本への投資等の規制強化
  ☞ セキュリティ・クリアランスの規制強化　
  ☞ 日本国内の株式・土地への投資規制の強化</t>
    <rPh sb="2" eb="4">
      <t>ユニュウ</t>
    </rPh>
    <rPh sb="4" eb="6">
      <t>ブッカ</t>
    </rPh>
    <rPh sb="6" eb="8">
      <t>ジョウショウ</t>
    </rPh>
    <rPh sb="10" eb="13">
      <t>バッポンテキ</t>
    </rPh>
    <rPh sb="14" eb="16">
      <t>タイサク</t>
    </rPh>
    <rPh sb="26" eb="28">
      <t>ショクリョウ</t>
    </rPh>
    <rPh sb="29" eb="31">
      <t>コクナイ</t>
    </rPh>
    <rPh sb="33" eb="35">
      <t>チョウタツ</t>
    </rPh>
    <rPh sb="35" eb="36">
      <t>リョク</t>
    </rPh>
    <rPh sb="37" eb="39">
      <t>キョウカ</t>
    </rPh>
    <rPh sb="42" eb="45">
      <t>テキタイテキ</t>
    </rPh>
    <rPh sb="46" eb="47">
      <t>コク</t>
    </rPh>
    <rPh sb="50" eb="52">
      <t>ニホン</t>
    </rPh>
    <rPh sb="54" eb="56">
      <t>トウシ</t>
    </rPh>
    <rPh sb="56" eb="57">
      <t>ナド</t>
    </rPh>
    <rPh sb="58" eb="60">
      <t>キセイ</t>
    </rPh>
    <rPh sb="60" eb="62">
      <t>キョウカ</t>
    </rPh>
    <rPh sb="81" eb="83">
      <t>キセイ</t>
    </rPh>
    <rPh sb="83" eb="85">
      <t>キョウカ</t>
    </rPh>
    <rPh sb="91" eb="93">
      <t>ニホン</t>
    </rPh>
    <rPh sb="93" eb="95">
      <t>コクナイ</t>
    </rPh>
    <rPh sb="96" eb="98">
      <t>カブシキ</t>
    </rPh>
    <rPh sb="99" eb="101">
      <t>トチ</t>
    </rPh>
    <rPh sb="103" eb="105">
      <t>トウシ</t>
    </rPh>
    <rPh sb="105" eb="107">
      <t>キセイ</t>
    </rPh>
    <rPh sb="108" eb="110">
      <t>キョウカ</t>
    </rPh>
    <phoneticPr fontId="1"/>
  </si>
  <si>
    <t>① アライアンスの国々との生産貿易関係の強化
  ☞ エネルギー食糧の安定調達ルートの確保
② 敵対的な国への日本の投資を規制する政策強化
  ☞ セキュリティ・クリアランスの規制強化　
  ☞ 敵対国への投資・金融の規制強化</t>
    <rPh sb="9" eb="11">
      <t>クニグニ</t>
    </rPh>
    <rPh sb="13" eb="15">
      <t>セイサン</t>
    </rPh>
    <rPh sb="15" eb="17">
      <t>ボウエキ</t>
    </rPh>
    <rPh sb="17" eb="19">
      <t>カンケイ</t>
    </rPh>
    <rPh sb="20" eb="22">
      <t>キョウカ</t>
    </rPh>
    <rPh sb="32" eb="34">
      <t>ショクリョウ</t>
    </rPh>
    <rPh sb="35" eb="37">
      <t>アンテイ</t>
    </rPh>
    <rPh sb="37" eb="39">
      <t>チョウタツ</t>
    </rPh>
    <rPh sb="43" eb="45">
      <t>カクホ</t>
    </rPh>
    <rPh sb="48" eb="51">
      <t>テキタイテキ</t>
    </rPh>
    <rPh sb="52" eb="53">
      <t>コク</t>
    </rPh>
    <rPh sb="55" eb="57">
      <t>ニホン</t>
    </rPh>
    <rPh sb="58" eb="60">
      <t>トウシ</t>
    </rPh>
    <rPh sb="61" eb="63">
      <t>キセイ</t>
    </rPh>
    <rPh sb="65" eb="67">
      <t>セイサク</t>
    </rPh>
    <rPh sb="67" eb="69">
      <t>キョウカ</t>
    </rPh>
    <rPh sb="88" eb="90">
      <t>キセイ</t>
    </rPh>
    <rPh sb="90" eb="92">
      <t>キョウカ</t>
    </rPh>
    <rPh sb="98" eb="100">
      <t>テキタイ</t>
    </rPh>
    <rPh sb="100" eb="101">
      <t>コク</t>
    </rPh>
    <rPh sb="103" eb="105">
      <t>トウシ</t>
    </rPh>
    <rPh sb="106" eb="108">
      <t>キンユウ</t>
    </rPh>
    <rPh sb="109" eb="111">
      <t>キセイ</t>
    </rPh>
    <rPh sb="111" eb="113">
      <t>キョウカ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</si>
</sst>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;&quot;△ &quot;#,##0"/>
    <numFmt numFmtId="177" formatCode="#,##0.0;&quot;△ &quot;#,##0.0"/>
    <numFmt numFmtId="178" formatCode="0.0%"/>
  </numFmts>
  <fonts count="3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游ゴシック"/>
      <family val="3"/>
      <charset val="128"/>
    </font>
    <font>
      <b/>
      <sz val="10"/>
      <color theme="1"/>
      <name val="游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12"/>
      <color theme="1"/>
      <name val="游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游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2"/>
      <name val="ＭＳ Ｐゴシック"/>
      <family val="2"/>
      <charset val="128"/>
    </font>
    <font>
      <b/>
      <sz val="11"/>
      <color rgb="FFFF0000"/>
      <name val="ＭＳ Ｐゴシック"/>
      <family val="3"/>
      <charset val="128"/>
    </font>
    <font>
      <b/>
      <sz val="14"/>
      <color indexed="59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14"/>
      <color indexed="59"/>
      <name val="ＭＳ Ｐゴシック"/>
      <family val="3"/>
      <charset val="128"/>
    </font>
    <font>
      <sz val="12"/>
      <color indexed="59"/>
      <name val="ＭＳ Ｐゴシック"/>
      <family val="3"/>
      <charset val="128"/>
    </font>
    <font>
      <sz val="13"/>
      <color theme="1"/>
      <name val="ＭＳ Ｐゴシック"/>
      <family val="2"/>
      <charset val="128"/>
      <scheme val="minor"/>
    </font>
    <font>
      <sz val="13"/>
      <color theme="1"/>
      <name val="ＭＳ Ｐゴシック"/>
      <family val="3"/>
      <charset val="128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E7F1F9"/>
        <bgColor indexed="64"/>
      </patternFill>
    </fill>
    <fill>
      <patternFill patternType="solid">
        <fgColor rgb="FFFFFFDD"/>
        <bgColor indexed="64"/>
      </patternFill>
    </fill>
    <fill>
      <patternFill patternType="solid">
        <fgColor rgb="FFEAF4E4"/>
        <bgColor indexed="64"/>
      </patternFill>
    </fill>
    <fill>
      <patternFill patternType="solid">
        <fgColor rgb="FFE1FFE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1FFFF"/>
        <bgColor indexed="64"/>
      </patternFill>
    </fill>
    <fill>
      <patternFill patternType="solid">
        <fgColor rgb="FFFFE5FF"/>
        <bgColor indexed="64"/>
      </patternFill>
    </fill>
    <fill>
      <patternFill patternType="solid">
        <fgColor rgb="FFFFE7E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7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</cellStyleXfs>
  <cellXfs count="26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6" borderId="17" xfId="0" applyFont="1" applyFill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2" fillId="5" borderId="17" xfId="0" applyFont="1" applyFill="1" applyBorder="1" applyAlignment="1">
      <alignment horizontal="left" vertical="top" wrapText="1" justifyLastLine="1"/>
    </xf>
    <xf numFmtId="0" fontId="4" fillId="0" borderId="17" xfId="0" applyFont="1" applyBorder="1" applyAlignment="1">
      <alignment vertical="center" textRotation="255"/>
    </xf>
    <xf numFmtId="0" fontId="4" fillId="0" borderId="15" xfId="0" applyFont="1" applyBorder="1" applyAlignment="1">
      <alignment vertical="center" textRotation="255"/>
    </xf>
    <xf numFmtId="0" fontId="3" fillId="0" borderId="21" xfId="0" applyFont="1" applyBorder="1" applyAlignment="1">
      <alignment vertical="distributed" textRotation="255" justifyLastLine="1"/>
    </xf>
    <xf numFmtId="0" fontId="2" fillId="0" borderId="20" xfId="0" applyFont="1" applyBorder="1" applyAlignment="1">
      <alignment horizontal="right" vertical="distributed"/>
    </xf>
    <xf numFmtId="0" fontId="2" fillId="0" borderId="19" xfId="0" applyFont="1" applyBorder="1" applyAlignment="1">
      <alignment horizontal="center" vertical="distributed" justifyLastLine="1"/>
    </xf>
    <xf numFmtId="0" fontId="2" fillId="0" borderId="21" xfId="0" applyFont="1" applyBorder="1" applyAlignment="1">
      <alignment horizontal="left" vertical="distributed" justifyLastLine="1"/>
    </xf>
    <xf numFmtId="0" fontId="5" fillId="0" borderId="18" xfId="0" applyFont="1" applyBorder="1" applyAlignment="1">
      <alignment vertical="center" textRotation="255"/>
    </xf>
    <xf numFmtId="0" fontId="0" fillId="8" borderId="0" xfId="0" applyFill="1" applyAlignment="1"/>
    <xf numFmtId="0" fontId="0" fillId="8" borderId="0" xfId="2" applyNumberFormat="1" applyFont="1" applyFill="1" applyAlignment="1"/>
    <xf numFmtId="0" fontId="14" fillId="8" borderId="0" xfId="0" applyFont="1" applyFill="1" applyAlignment="1"/>
    <xf numFmtId="0" fontId="15" fillId="8" borderId="0" xfId="0" applyFont="1" applyFill="1" applyAlignment="1">
      <alignment horizontal="right"/>
    </xf>
    <xf numFmtId="0" fontId="16" fillId="9" borderId="10" xfId="0" applyFont="1" applyFill="1" applyBorder="1" applyAlignment="1"/>
    <xf numFmtId="0" fontId="16" fillId="8" borderId="34" xfId="0" applyFont="1" applyFill="1" applyBorder="1" applyAlignment="1"/>
    <xf numFmtId="9" fontId="0" fillId="8" borderId="0" xfId="2" applyFont="1" applyFill="1" applyAlignment="1"/>
    <xf numFmtId="0" fontId="16" fillId="8" borderId="22" xfId="0" applyFont="1" applyFill="1" applyBorder="1" applyAlignment="1"/>
    <xf numFmtId="0" fontId="16" fillId="8" borderId="40" xfId="0" applyFont="1" applyFill="1" applyBorder="1" applyAlignment="1"/>
    <xf numFmtId="0" fontId="16" fillId="8" borderId="41" xfId="0" applyFont="1" applyFill="1" applyBorder="1" applyAlignment="1"/>
    <xf numFmtId="176" fontId="16" fillId="8" borderId="42" xfId="1" applyNumberFormat="1" applyFont="1" applyFill="1" applyBorder="1" applyAlignment="1">
      <alignment horizontal="right"/>
    </xf>
    <xf numFmtId="176" fontId="16" fillId="8" borderId="43" xfId="1" applyNumberFormat="1" applyFont="1" applyFill="1" applyBorder="1" applyAlignment="1">
      <alignment horizontal="right"/>
    </xf>
    <xf numFmtId="176" fontId="16" fillId="8" borderId="43" xfId="1" applyNumberFormat="1" applyFont="1" applyFill="1" applyBorder="1" applyAlignment="1"/>
    <xf numFmtId="0" fontId="0" fillId="8" borderId="47" xfId="2" applyNumberFormat="1" applyFont="1" applyFill="1" applyBorder="1" applyAlignment="1"/>
    <xf numFmtId="0" fontId="16" fillId="8" borderId="48" xfId="0" applyFont="1" applyFill="1" applyBorder="1" applyAlignment="1"/>
    <xf numFmtId="0" fontId="16" fillId="8" borderId="49" xfId="0" applyFont="1" applyFill="1" applyBorder="1" applyAlignment="1"/>
    <xf numFmtId="176" fontId="16" fillId="8" borderId="50" xfId="1" applyNumberFormat="1" applyFont="1" applyFill="1" applyBorder="1" applyAlignment="1">
      <alignment horizontal="right"/>
    </xf>
    <xf numFmtId="176" fontId="16" fillId="8" borderId="51" xfId="1" applyNumberFormat="1" applyFont="1" applyFill="1" applyBorder="1" applyAlignment="1">
      <alignment horizontal="right"/>
    </xf>
    <xf numFmtId="176" fontId="16" fillId="0" borderId="52" xfId="1" applyNumberFormat="1" applyFont="1" applyFill="1" applyBorder="1" applyAlignment="1"/>
    <xf numFmtId="176" fontId="16" fillId="0" borderId="47" xfId="1" applyNumberFormat="1" applyFont="1" applyFill="1" applyBorder="1" applyAlignment="1"/>
    <xf numFmtId="176" fontId="16" fillId="0" borderId="32" xfId="1" applyNumberFormat="1" applyFont="1" applyFill="1" applyBorder="1" applyAlignment="1"/>
    <xf numFmtId="176" fontId="16" fillId="8" borderId="51" xfId="1" applyNumberFormat="1" applyFont="1" applyFill="1" applyBorder="1" applyAlignment="1"/>
    <xf numFmtId="176" fontId="16" fillId="0" borderId="34" xfId="1" applyNumberFormat="1" applyFont="1" applyFill="1" applyBorder="1" applyAlignment="1"/>
    <xf numFmtId="176" fontId="16" fillId="0" borderId="55" xfId="1" applyNumberFormat="1" applyFont="1" applyFill="1" applyBorder="1" applyAlignment="1"/>
    <xf numFmtId="176" fontId="16" fillId="0" borderId="45" xfId="1" applyNumberFormat="1" applyFont="1" applyFill="1" applyBorder="1" applyAlignment="1"/>
    <xf numFmtId="176" fontId="16" fillId="0" borderId="33" xfId="1" applyNumberFormat="1" applyFont="1" applyFill="1" applyBorder="1" applyAlignment="1"/>
    <xf numFmtId="176" fontId="16" fillId="0" borderId="23" xfId="1" applyNumberFormat="1" applyFont="1" applyFill="1" applyBorder="1" applyAlignment="1"/>
    <xf numFmtId="0" fontId="16" fillId="8" borderId="52" xfId="0" applyFont="1" applyFill="1" applyBorder="1" applyAlignment="1"/>
    <xf numFmtId="0" fontId="16" fillId="8" borderId="45" xfId="0" applyFont="1" applyFill="1" applyBorder="1" applyAlignment="1"/>
    <xf numFmtId="0" fontId="16" fillId="8" borderId="59" xfId="0" applyFont="1" applyFill="1" applyBorder="1" applyAlignment="1"/>
    <xf numFmtId="176" fontId="16" fillId="8" borderId="57" xfId="0" applyNumberFormat="1" applyFont="1" applyFill="1" applyBorder="1" applyAlignment="1"/>
    <xf numFmtId="10" fontId="0" fillId="8" borderId="23" xfId="0" applyNumberFormat="1" applyFill="1" applyBorder="1" applyAlignment="1"/>
    <xf numFmtId="176" fontId="16" fillId="8" borderId="42" xfId="1" applyNumberFormat="1" applyFont="1" applyFill="1" applyBorder="1" applyAlignment="1"/>
    <xf numFmtId="176" fontId="16" fillId="8" borderId="44" xfId="1" applyNumberFormat="1" applyFont="1" applyFill="1" applyBorder="1" applyAlignment="1"/>
    <xf numFmtId="176" fontId="19" fillId="8" borderId="43" xfId="1" applyNumberFormat="1" applyFont="1" applyFill="1" applyBorder="1" applyAlignment="1"/>
    <xf numFmtId="176" fontId="19" fillId="8" borderId="46" xfId="1" applyNumberFormat="1" applyFont="1" applyFill="1" applyBorder="1" applyAlignment="1"/>
    <xf numFmtId="10" fontId="0" fillId="8" borderId="32" xfId="0" applyNumberFormat="1" applyFill="1" applyBorder="1" applyAlignment="1"/>
    <xf numFmtId="0" fontId="16" fillId="8" borderId="7" xfId="0" applyFont="1" applyFill="1" applyBorder="1" applyAlignment="1"/>
    <xf numFmtId="0" fontId="0" fillId="8" borderId="0" xfId="0" applyFill="1" applyAlignment="1">
      <alignment vertical="top"/>
    </xf>
    <xf numFmtId="0" fontId="0" fillId="8" borderId="0" xfId="2" applyNumberFormat="1" applyFont="1" applyFill="1" applyAlignment="1">
      <alignment vertical="top"/>
    </xf>
    <xf numFmtId="0" fontId="16" fillId="8" borderId="0" xfId="0" applyFont="1" applyFill="1" applyBorder="1" applyAlignment="1">
      <alignment vertical="top"/>
    </xf>
    <xf numFmtId="0" fontId="16" fillId="8" borderId="0" xfId="0" applyFont="1" applyFill="1" applyBorder="1" applyAlignment="1">
      <alignment horizontal="left" vertical="top" wrapText="1"/>
    </xf>
    <xf numFmtId="0" fontId="16" fillId="8" borderId="0" xfId="0" applyFont="1" applyFill="1" applyAlignment="1">
      <alignment vertical="top"/>
    </xf>
    <xf numFmtId="0" fontId="16" fillId="8" borderId="0" xfId="0" applyFont="1" applyFill="1" applyBorder="1" applyAlignment="1">
      <alignment horizontal="left" vertical="top"/>
    </xf>
    <xf numFmtId="0" fontId="16" fillId="0" borderId="0" xfId="0" applyFont="1" applyBorder="1" applyAlignment="1">
      <alignment horizontal="left" vertical="top"/>
    </xf>
    <xf numFmtId="0" fontId="16" fillId="8" borderId="0" xfId="0" applyFont="1" applyFill="1" applyAlignment="1">
      <alignment horizontal="left" vertical="center"/>
    </xf>
    <xf numFmtId="0" fontId="0" fillId="0" borderId="0" xfId="0" applyAlignment="1"/>
    <xf numFmtId="38" fontId="0" fillId="8" borderId="0" xfId="1" applyFont="1" applyFill="1" applyAlignment="1"/>
    <xf numFmtId="0" fontId="18" fillId="8" borderId="0" xfId="0" applyFont="1" applyFill="1" applyAlignment="1"/>
    <xf numFmtId="176" fontId="18" fillId="0" borderId="47" xfId="1" applyNumberFormat="1" applyFont="1" applyFill="1" applyBorder="1" applyAlignment="1"/>
    <xf numFmtId="0" fontId="16" fillId="8" borderId="57" xfId="0" applyFont="1" applyFill="1" applyBorder="1" applyAlignment="1"/>
    <xf numFmtId="176" fontId="19" fillId="8" borderId="57" xfId="0" applyNumberFormat="1" applyFont="1" applyFill="1" applyBorder="1" applyAlignment="1"/>
    <xf numFmtId="176" fontId="19" fillId="8" borderId="58" xfId="0" applyNumberFormat="1" applyFont="1" applyFill="1" applyBorder="1" applyAlignment="1"/>
    <xf numFmtId="0" fontId="0" fillId="8" borderId="33" xfId="2" applyNumberFormat="1" applyFont="1" applyFill="1" applyBorder="1" applyAlignment="1"/>
    <xf numFmtId="0" fontId="16" fillId="8" borderId="60" xfId="0" applyFont="1" applyFill="1" applyBorder="1" applyAlignment="1"/>
    <xf numFmtId="176" fontId="16" fillId="10" borderId="60" xfId="0" applyNumberFormat="1" applyFont="1" applyFill="1" applyBorder="1" applyAlignment="1">
      <alignment horizontal="right"/>
    </xf>
    <xf numFmtId="176" fontId="16" fillId="10" borderId="60" xfId="1" applyNumberFormat="1" applyFont="1" applyFill="1" applyBorder="1" applyAlignment="1">
      <alignment horizontal="right"/>
    </xf>
    <xf numFmtId="176" fontId="16" fillId="10" borderId="60" xfId="1" applyNumberFormat="1" applyFont="1" applyFill="1" applyBorder="1" applyAlignment="1"/>
    <xf numFmtId="176" fontId="18" fillId="10" borderId="60" xfId="1" applyNumberFormat="1" applyFont="1" applyFill="1" applyBorder="1" applyAlignment="1"/>
    <xf numFmtId="176" fontId="21" fillId="10" borderId="60" xfId="1" applyNumberFormat="1" applyFont="1" applyFill="1" applyBorder="1" applyAlignment="1"/>
    <xf numFmtId="178" fontId="6" fillId="8" borderId="60" xfId="2" applyNumberFormat="1" applyFont="1" applyFill="1" applyBorder="1" applyAlignment="1"/>
    <xf numFmtId="176" fontId="16" fillId="8" borderId="60" xfId="0" applyNumberFormat="1" applyFont="1" applyFill="1" applyBorder="1" applyAlignment="1">
      <alignment horizontal="right"/>
    </xf>
    <xf numFmtId="176" fontId="16" fillId="8" borderId="60" xfId="1" applyNumberFormat="1" applyFont="1" applyFill="1" applyBorder="1" applyAlignment="1">
      <alignment horizontal="right"/>
    </xf>
    <xf numFmtId="176" fontId="16" fillId="8" borderId="60" xfId="1" applyNumberFormat="1" applyFont="1" applyFill="1" applyBorder="1" applyAlignment="1"/>
    <xf numFmtId="176" fontId="16" fillId="0" borderId="60" xfId="1" applyNumberFormat="1" applyFont="1" applyFill="1" applyBorder="1" applyAlignment="1"/>
    <xf numFmtId="176" fontId="18" fillId="0" borderId="60" xfId="1" applyNumberFormat="1" applyFont="1" applyFill="1" applyBorder="1" applyAlignment="1"/>
    <xf numFmtId="176" fontId="21" fillId="0" borderId="60" xfId="1" applyNumberFormat="1" applyFont="1" applyFill="1" applyBorder="1" applyAlignment="1"/>
    <xf numFmtId="178" fontId="6" fillId="8" borderId="60" xfId="0" applyNumberFormat="1" applyFont="1" applyFill="1" applyBorder="1" applyAlignment="1"/>
    <xf numFmtId="176" fontId="18" fillId="10" borderId="60" xfId="1" applyNumberFormat="1" applyFont="1" applyFill="1" applyBorder="1" applyAlignment="1">
      <alignment horizontal="right"/>
    </xf>
    <xf numFmtId="176" fontId="21" fillId="10" borderId="60" xfId="1" applyNumberFormat="1" applyFont="1" applyFill="1" applyBorder="1" applyAlignment="1">
      <alignment horizontal="right"/>
    </xf>
    <xf numFmtId="176" fontId="16" fillId="0" borderId="60" xfId="1" applyNumberFormat="1" applyFont="1" applyFill="1" applyBorder="1" applyAlignment="1">
      <alignment horizontal="right"/>
    </xf>
    <xf numFmtId="176" fontId="18" fillId="0" borderId="60" xfId="1" applyNumberFormat="1" applyFont="1" applyFill="1" applyBorder="1" applyAlignment="1">
      <alignment horizontal="right"/>
    </xf>
    <xf numFmtId="176" fontId="21" fillId="0" borderId="60" xfId="1" applyNumberFormat="1" applyFont="1" applyFill="1" applyBorder="1" applyAlignment="1">
      <alignment horizontal="right"/>
    </xf>
    <xf numFmtId="0" fontId="16" fillId="9" borderId="61" xfId="0" applyFont="1" applyFill="1" applyBorder="1" applyAlignment="1">
      <alignment vertical="center"/>
    </xf>
    <xf numFmtId="0" fontId="16" fillId="9" borderId="61" xfId="0" applyFont="1" applyFill="1" applyBorder="1" applyAlignment="1"/>
    <xf numFmtId="0" fontId="17" fillId="2" borderId="61" xfId="0" applyFont="1" applyFill="1" applyBorder="1" applyAlignment="1">
      <alignment horizontal="center" vertical="center" wrapText="1"/>
    </xf>
    <xf numFmtId="0" fontId="0" fillId="8" borderId="61" xfId="0" applyFill="1" applyBorder="1" applyAlignment="1"/>
    <xf numFmtId="0" fontId="0" fillId="8" borderId="62" xfId="2" applyNumberFormat="1" applyFont="1" applyFill="1" applyBorder="1" applyAlignment="1"/>
    <xf numFmtId="0" fontId="22" fillId="8" borderId="15" xfId="2" applyNumberFormat="1" applyFont="1" applyFill="1" applyBorder="1" applyAlignment="1"/>
    <xf numFmtId="0" fontId="6" fillId="8" borderId="15" xfId="2" applyNumberFormat="1" applyFont="1" applyFill="1" applyBorder="1" applyAlignment="1"/>
    <xf numFmtId="0" fontId="16" fillId="8" borderId="63" xfId="0" applyFont="1" applyFill="1" applyBorder="1" applyAlignment="1"/>
    <xf numFmtId="0" fontId="0" fillId="8" borderId="63" xfId="0" applyFill="1" applyBorder="1" applyAlignment="1">
      <alignment vertical="top"/>
    </xf>
    <xf numFmtId="0" fontId="0" fillId="8" borderId="6" xfId="2" applyNumberFormat="1" applyFont="1" applyFill="1" applyBorder="1" applyAlignment="1">
      <alignment vertical="top"/>
    </xf>
    <xf numFmtId="176" fontId="16" fillId="8" borderId="50" xfId="1" applyNumberFormat="1" applyFont="1" applyFill="1" applyBorder="1" applyAlignment="1"/>
    <xf numFmtId="176" fontId="16" fillId="8" borderId="53" xfId="1" applyNumberFormat="1" applyFont="1" applyFill="1" applyBorder="1" applyAlignment="1"/>
    <xf numFmtId="176" fontId="19" fillId="8" borderId="51" xfId="1" applyNumberFormat="1" applyFont="1" applyFill="1" applyBorder="1" applyAlignment="1"/>
    <xf numFmtId="176" fontId="19" fillId="8" borderId="54" xfId="1" applyNumberFormat="1" applyFont="1" applyFill="1" applyBorder="1" applyAlignment="1"/>
    <xf numFmtId="10" fontId="0" fillId="8" borderId="34" xfId="0" applyNumberFormat="1" applyFill="1" applyBorder="1" applyAlignment="1"/>
    <xf numFmtId="0" fontId="0" fillId="8" borderId="55" xfId="2" applyNumberFormat="1" applyFont="1" applyFill="1" applyBorder="1" applyAlignment="1"/>
    <xf numFmtId="0" fontId="16" fillId="8" borderId="2" xfId="0" applyFont="1" applyFill="1" applyBorder="1" applyAlignment="1"/>
    <xf numFmtId="0" fontId="16" fillId="8" borderId="30" xfId="0" applyFont="1" applyFill="1" applyBorder="1" applyAlignment="1"/>
    <xf numFmtId="176" fontId="16" fillId="8" borderId="30" xfId="1" applyNumberFormat="1" applyFont="1" applyFill="1" applyBorder="1" applyAlignment="1">
      <alignment horizontal="right"/>
    </xf>
    <xf numFmtId="176" fontId="16" fillId="8" borderId="30" xfId="1" applyNumberFormat="1" applyFont="1" applyFill="1" applyBorder="1" applyAlignment="1"/>
    <xf numFmtId="176" fontId="19" fillId="8" borderId="30" xfId="1" applyNumberFormat="1" applyFont="1" applyFill="1" applyBorder="1" applyAlignment="1"/>
    <xf numFmtId="10" fontId="0" fillId="8" borderId="30" xfId="0" applyNumberFormat="1" applyFill="1" applyBorder="1" applyAlignment="1"/>
    <xf numFmtId="0" fontId="0" fillId="8" borderId="3" xfId="2" applyNumberFormat="1" applyFont="1" applyFill="1" applyBorder="1" applyAlignment="1"/>
    <xf numFmtId="176" fontId="16" fillId="0" borderId="30" xfId="1" applyNumberFormat="1" applyFont="1" applyFill="1" applyBorder="1" applyAlignment="1">
      <alignment horizontal="center" vertical="center"/>
    </xf>
    <xf numFmtId="176" fontId="23" fillId="11" borderId="60" xfId="1" applyNumberFormat="1" applyFont="1" applyFill="1" applyBorder="1" applyAlignment="1"/>
    <xf numFmtId="176" fontId="20" fillId="12" borderId="60" xfId="1" applyNumberFormat="1" applyFont="1" applyFill="1" applyBorder="1" applyAlignment="1"/>
    <xf numFmtId="0" fontId="16" fillId="8" borderId="60" xfId="0" applyFont="1" applyFill="1" applyBorder="1" applyAlignment="1">
      <alignment horizontal="center" vertical="center"/>
    </xf>
    <xf numFmtId="0" fontId="24" fillId="8" borderId="0" xfId="0" applyFont="1" applyFill="1" applyBorder="1" applyAlignment="1">
      <alignment horizontal="left" vertical="center"/>
    </xf>
    <xf numFmtId="0" fontId="20" fillId="8" borderId="1" xfId="0" applyFont="1" applyFill="1" applyBorder="1" applyAlignment="1">
      <alignment horizontal="center" vertical="center"/>
    </xf>
    <xf numFmtId="0" fontId="17" fillId="9" borderId="64" xfId="0" applyFont="1" applyFill="1" applyBorder="1" applyAlignment="1">
      <alignment horizontal="center" vertical="center" wrapText="1"/>
    </xf>
    <xf numFmtId="176" fontId="20" fillId="11" borderId="65" xfId="1" applyNumberFormat="1" applyFont="1" applyFill="1" applyBorder="1" applyAlignment="1"/>
    <xf numFmtId="176" fontId="18" fillId="12" borderId="65" xfId="1" applyNumberFormat="1" applyFont="1" applyFill="1" applyBorder="1" applyAlignment="1"/>
    <xf numFmtId="176" fontId="18" fillId="0" borderId="65" xfId="1" applyNumberFormat="1" applyFont="1" applyFill="1" applyBorder="1" applyAlignment="1"/>
    <xf numFmtId="176" fontId="20" fillId="13" borderId="65" xfId="1" applyNumberFormat="1" applyFont="1" applyFill="1" applyBorder="1" applyAlignment="1"/>
    <xf numFmtId="176" fontId="16" fillId="0" borderId="66" xfId="1" applyNumberFormat="1" applyFont="1" applyFill="1" applyBorder="1" applyAlignment="1">
      <alignment horizontal="center" vertical="center"/>
    </xf>
    <xf numFmtId="0" fontId="17" fillId="2" borderId="67" xfId="0" applyFont="1" applyFill="1" applyBorder="1" applyAlignment="1">
      <alignment horizontal="center" vertical="center" wrapText="1"/>
    </xf>
    <xf numFmtId="177" fontId="20" fillId="11" borderId="13" xfId="1" applyNumberFormat="1" applyFont="1" applyFill="1" applyBorder="1" applyAlignment="1"/>
    <xf numFmtId="177" fontId="20" fillId="12" borderId="13" xfId="1" applyNumberFormat="1" applyFont="1" applyFill="1" applyBorder="1" applyAlignment="1"/>
    <xf numFmtId="176" fontId="18" fillId="0" borderId="13" xfId="1" applyNumberFormat="1" applyFont="1" applyFill="1" applyBorder="1" applyAlignment="1"/>
    <xf numFmtId="176" fontId="16" fillId="0" borderId="26" xfId="1" applyNumberFormat="1" applyFont="1" applyFill="1" applyBorder="1" applyAlignment="1"/>
    <xf numFmtId="176" fontId="16" fillId="0" borderId="14" xfId="1" applyNumberFormat="1" applyFont="1" applyFill="1" applyBorder="1" applyAlignment="1"/>
    <xf numFmtId="176" fontId="16" fillId="0" borderId="39" xfId="1" applyNumberFormat="1" applyFont="1" applyFill="1" applyBorder="1" applyAlignment="1"/>
    <xf numFmtId="176" fontId="16" fillId="0" borderId="68" xfId="1" applyNumberFormat="1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 wrapText="1"/>
    </xf>
    <xf numFmtId="177" fontId="20" fillId="11" borderId="47" xfId="1" applyNumberFormat="1" applyFont="1" applyFill="1" applyBorder="1" applyAlignment="1"/>
    <xf numFmtId="177" fontId="20" fillId="12" borderId="47" xfId="1" applyNumberFormat="1" applyFont="1" applyFill="1" applyBorder="1" applyAlignment="1"/>
    <xf numFmtId="176" fontId="16" fillId="0" borderId="1" xfId="1" applyNumberFormat="1" applyFont="1" applyFill="1" applyBorder="1" applyAlignment="1">
      <alignment horizontal="center" vertical="center"/>
    </xf>
    <xf numFmtId="176" fontId="18" fillId="10" borderId="13" xfId="1" applyNumberFormat="1" applyFont="1" applyFill="1" applyBorder="1" applyAlignment="1"/>
    <xf numFmtId="176" fontId="18" fillId="10" borderId="13" xfId="1" applyNumberFormat="1" applyFont="1" applyFill="1" applyBorder="1" applyAlignment="1">
      <alignment horizontal="right"/>
    </xf>
    <xf numFmtId="176" fontId="18" fillId="0" borderId="13" xfId="1" applyNumberFormat="1" applyFont="1" applyFill="1" applyBorder="1" applyAlignment="1">
      <alignment horizontal="right"/>
    </xf>
    <xf numFmtId="176" fontId="16" fillId="8" borderId="68" xfId="1" applyNumberFormat="1" applyFont="1" applyFill="1" applyBorder="1" applyAlignment="1"/>
    <xf numFmtId="0" fontId="16" fillId="8" borderId="12" xfId="0" applyFont="1" applyFill="1" applyBorder="1" applyAlignment="1"/>
    <xf numFmtId="176" fontId="16" fillId="10" borderId="12" xfId="0" applyNumberFormat="1" applyFont="1" applyFill="1" applyBorder="1" applyAlignment="1">
      <alignment horizontal="right"/>
    </xf>
    <xf numFmtId="176" fontId="16" fillId="10" borderId="12" xfId="1" applyNumberFormat="1" applyFont="1" applyFill="1" applyBorder="1" applyAlignment="1">
      <alignment horizontal="right"/>
    </xf>
    <xf numFmtId="176" fontId="16" fillId="10" borderId="12" xfId="1" applyNumberFormat="1" applyFont="1" applyFill="1" applyBorder="1" applyAlignment="1"/>
    <xf numFmtId="176" fontId="20" fillId="11" borderId="38" xfId="1" applyNumberFormat="1" applyFont="1" applyFill="1" applyBorder="1" applyAlignment="1"/>
    <xf numFmtId="177" fontId="20" fillId="11" borderId="33" xfId="1" applyNumberFormat="1" applyFont="1" applyFill="1" applyBorder="1" applyAlignment="1"/>
    <xf numFmtId="176" fontId="18" fillId="10" borderId="24" xfId="1" applyNumberFormat="1" applyFont="1" applyFill="1" applyBorder="1" applyAlignment="1"/>
    <xf numFmtId="176" fontId="18" fillId="10" borderId="12" xfId="1" applyNumberFormat="1" applyFont="1" applyFill="1" applyBorder="1" applyAlignment="1"/>
    <xf numFmtId="176" fontId="21" fillId="10" borderId="12" xfId="1" applyNumberFormat="1" applyFont="1" applyFill="1" applyBorder="1" applyAlignment="1"/>
    <xf numFmtId="177" fontId="20" fillId="11" borderId="24" xfId="1" applyNumberFormat="1" applyFont="1" applyFill="1" applyBorder="1" applyAlignment="1"/>
    <xf numFmtId="176" fontId="23" fillId="11" borderId="12" xfId="1" applyNumberFormat="1" applyFont="1" applyFill="1" applyBorder="1" applyAlignment="1"/>
    <xf numFmtId="178" fontId="6" fillId="8" borderId="12" xfId="2" applyNumberFormat="1" applyFont="1" applyFill="1" applyBorder="1" applyAlignment="1"/>
    <xf numFmtId="0" fontId="22" fillId="8" borderId="17" xfId="2" applyNumberFormat="1" applyFont="1" applyFill="1" applyBorder="1" applyAlignment="1"/>
    <xf numFmtId="0" fontId="16" fillId="9" borderId="7" xfId="0" applyFont="1" applyFill="1" applyBorder="1" applyAlignment="1">
      <alignment vertical="top"/>
    </xf>
    <xf numFmtId="0" fontId="16" fillId="9" borderId="19" xfId="0" applyFont="1" applyFill="1" applyBorder="1" applyAlignment="1">
      <alignment vertical="top"/>
    </xf>
    <xf numFmtId="0" fontId="17" fillId="9" borderId="69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17" fillId="2" borderId="20" xfId="0" applyFont="1" applyFill="1" applyBorder="1" applyAlignment="1">
      <alignment horizontal="center" vertical="center"/>
    </xf>
    <xf numFmtId="0" fontId="17" fillId="2" borderId="19" xfId="0" applyFont="1" applyFill="1" applyBorder="1" applyAlignment="1">
      <alignment horizontal="center" vertical="center"/>
    </xf>
    <xf numFmtId="0" fontId="0" fillId="8" borderId="19" xfId="0" applyFill="1" applyBorder="1" applyAlignment="1"/>
    <xf numFmtId="0" fontId="0" fillId="8" borderId="21" xfId="2" applyNumberFormat="1" applyFont="1" applyFill="1" applyBorder="1" applyAlignment="1"/>
    <xf numFmtId="0" fontId="0" fillId="0" borderId="0" xfId="0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9" fontId="10" fillId="0" borderId="21" xfId="2" applyNumberFormat="1" applyFont="1" applyBorder="1" applyAlignment="1">
      <alignment horizontal="center" vertical="center"/>
    </xf>
    <xf numFmtId="0" fontId="10" fillId="3" borderId="7" xfId="0" applyFont="1" applyFill="1" applyBorder="1">
      <alignment vertical="center"/>
    </xf>
    <xf numFmtId="0" fontId="6" fillId="0" borderId="67" xfId="0" applyFont="1" applyBorder="1" applyAlignment="1">
      <alignment horizontal="center" vertical="center" wrapText="1"/>
    </xf>
    <xf numFmtId="0" fontId="6" fillId="0" borderId="64" xfId="0" applyFont="1" applyBorder="1" applyAlignment="1">
      <alignment horizontal="center" vertical="center" wrapText="1"/>
    </xf>
    <xf numFmtId="0" fontId="10" fillId="0" borderId="69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4" xfId="0" applyFont="1" applyBorder="1">
      <alignment vertical="center"/>
    </xf>
    <xf numFmtId="0" fontId="10" fillId="0" borderId="67" xfId="0" applyFont="1" applyBorder="1" applyAlignment="1">
      <alignment horizontal="center" vertical="center"/>
    </xf>
    <xf numFmtId="0" fontId="10" fillId="0" borderId="64" xfId="0" applyFont="1" applyBorder="1" applyAlignment="1">
      <alignment horizontal="center" vertical="center"/>
    </xf>
    <xf numFmtId="0" fontId="10" fillId="0" borderId="71" xfId="0" applyFont="1" applyBorder="1" applyAlignment="1">
      <alignment horizontal="center" vertical="center"/>
    </xf>
    <xf numFmtId="9" fontId="10" fillId="0" borderId="62" xfId="2" applyNumberFormat="1" applyFont="1" applyBorder="1" applyAlignment="1">
      <alignment horizontal="center" vertical="center"/>
    </xf>
    <xf numFmtId="0" fontId="10" fillId="0" borderId="75" xfId="0" applyFont="1" applyBorder="1">
      <alignment vertical="center"/>
    </xf>
    <xf numFmtId="0" fontId="9" fillId="0" borderId="1" xfId="0" applyFont="1" applyBorder="1">
      <alignment vertical="center"/>
    </xf>
    <xf numFmtId="0" fontId="10" fillId="0" borderId="68" xfId="0" applyFont="1" applyBorder="1" applyAlignment="1">
      <alignment horizontal="center" vertical="center"/>
    </xf>
    <xf numFmtId="0" fontId="10" fillId="0" borderId="66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9" fontId="10" fillId="0" borderId="3" xfId="2" applyNumberFormat="1" applyFont="1" applyBorder="1" applyAlignment="1">
      <alignment horizontal="center" vertical="center"/>
    </xf>
    <xf numFmtId="0" fontId="25" fillId="17" borderId="68" xfId="0" applyFont="1" applyFill="1" applyBorder="1" applyAlignment="1">
      <alignment horizontal="center" vertical="center"/>
    </xf>
    <xf numFmtId="0" fontId="25" fillId="17" borderId="66" xfId="0" applyFont="1" applyFill="1" applyBorder="1" applyAlignment="1">
      <alignment horizontal="center" vertical="center"/>
    </xf>
    <xf numFmtId="0" fontId="25" fillId="17" borderId="2" xfId="0" applyFont="1" applyFill="1" applyBorder="1" applyAlignment="1">
      <alignment horizontal="center" vertical="center"/>
    </xf>
    <xf numFmtId="9" fontId="25" fillId="17" borderId="3" xfId="2" applyNumberFormat="1" applyFont="1" applyFill="1" applyBorder="1" applyAlignment="1">
      <alignment horizontal="center" vertical="center"/>
    </xf>
    <xf numFmtId="0" fontId="25" fillId="7" borderId="35" xfId="0" applyFont="1" applyFill="1" applyBorder="1" applyAlignment="1">
      <alignment horizontal="center" vertical="center"/>
    </xf>
    <xf numFmtId="0" fontId="25" fillId="7" borderId="36" xfId="0" applyFont="1" applyFill="1" applyBorder="1" applyAlignment="1">
      <alignment horizontal="center" vertical="center"/>
    </xf>
    <xf numFmtId="0" fontId="25" fillId="7" borderId="74" xfId="0" applyFont="1" applyFill="1" applyBorder="1" applyAlignment="1">
      <alignment horizontal="center" vertical="center"/>
    </xf>
    <xf numFmtId="9" fontId="25" fillId="7" borderId="37" xfId="2" applyNumberFormat="1" applyFont="1" applyFill="1" applyBorder="1" applyAlignment="1">
      <alignment horizontal="center" vertical="center"/>
    </xf>
    <xf numFmtId="0" fontId="25" fillId="3" borderId="35" xfId="0" applyFont="1" applyFill="1" applyBorder="1" applyAlignment="1">
      <alignment horizontal="center" vertical="center"/>
    </xf>
    <xf numFmtId="0" fontId="25" fillId="3" borderId="36" xfId="0" applyFont="1" applyFill="1" applyBorder="1" applyAlignment="1">
      <alignment horizontal="center" vertical="center"/>
    </xf>
    <xf numFmtId="0" fontId="25" fillId="3" borderId="74" xfId="0" applyFont="1" applyFill="1" applyBorder="1" applyAlignment="1">
      <alignment horizontal="center" vertical="center"/>
    </xf>
    <xf numFmtId="9" fontId="25" fillId="3" borderId="37" xfId="2" applyNumberFormat="1" applyFont="1" applyFill="1" applyBorder="1" applyAlignment="1">
      <alignment horizontal="center" vertical="center"/>
    </xf>
    <xf numFmtId="0" fontId="25" fillId="15" borderId="68" xfId="0" applyFont="1" applyFill="1" applyBorder="1" applyAlignment="1">
      <alignment horizontal="center" vertical="center"/>
    </xf>
    <xf numFmtId="0" fontId="25" fillId="15" borderId="66" xfId="0" applyFont="1" applyFill="1" applyBorder="1" applyAlignment="1">
      <alignment horizontal="center" vertical="center"/>
    </xf>
    <xf numFmtId="0" fontId="25" fillId="15" borderId="2" xfId="0" applyFont="1" applyFill="1" applyBorder="1" applyAlignment="1">
      <alignment horizontal="center" vertical="center"/>
    </xf>
    <xf numFmtId="9" fontId="25" fillId="15" borderId="3" xfId="2" applyNumberFormat="1" applyFont="1" applyFill="1" applyBorder="1" applyAlignment="1">
      <alignment horizontal="center" vertical="center"/>
    </xf>
    <xf numFmtId="0" fontId="25" fillId="14" borderId="68" xfId="0" applyFont="1" applyFill="1" applyBorder="1" applyAlignment="1">
      <alignment horizontal="center" vertical="center"/>
    </xf>
    <xf numFmtId="0" fontId="25" fillId="14" borderId="66" xfId="0" applyFont="1" applyFill="1" applyBorder="1" applyAlignment="1">
      <alignment horizontal="center" vertical="center"/>
    </xf>
    <xf numFmtId="0" fontId="25" fillId="14" borderId="2" xfId="0" applyFont="1" applyFill="1" applyBorder="1" applyAlignment="1">
      <alignment horizontal="center" vertical="center"/>
    </xf>
    <xf numFmtId="9" fontId="25" fillId="14" borderId="3" xfId="2" applyNumberFormat="1" applyFont="1" applyFill="1" applyBorder="1" applyAlignment="1">
      <alignment horizontal="center" vertical="center"/>
    </xf>
    <xf numFmtId="0" fontId="25" fillId="16" borderId="56" xfId="0" applyFont="1" applyFill="1" applyBorder="1" applyAlignment="1">
      <alignment horizontal="center" vertical="center"/>
    </xf>
    <xf numFmtId="0" fontId="25" fillId="16" borderId="70" xfId="0" applyFont="1" applyFill="1" applyBorder="1" applyAlignment="1">
      <alignment horizontal="center" vertical="center"/>
    </xf>
    <xf numFmtId="0" fontId="25" fillId="16" borderId="25" xfId="0" applyFont="1" applyFill="1" applyBorder="1" applyAlignment="1">
      <alignment horizontal="center" vertical="center"/>
    </xf>
    <xf numFmtId="9" fontId="25" fillId="16" borderId="73" xfId="2" applyNumberFormat="1" applyFont="1" applyFill="1" applyBorder="1" applyAlignment="1">
      <alignment horizontal="center" vertical="center"/>
    </xf>
    <xf numFmtId="0" fontId="25" fillId="13" borderId="68" xfId="0" applyFont="1" applyFill="1" applyBorder="1" applyAlignment="1">
      <alignment horizontal="center" vertical="center"/>
    </xf>
    <xf numFmtId="0" fontId="25" fillId="13" borderId="66" xfId="0" applyFont="1" applyFill="1" applyBorder="1" applyAlignment="1">
      <alignment horizontal="center" vertical="center"/>
    </xf>
    <xf numFmtId="0" fontId="25" fillId="13" borderId="2" xfId="0" applyFont="1" applyFill="1" applyBorder="1" applyAlignment="1">
      <alignment horizontal="center" vertical="center"/>
    </xf>
    <xf numFmtId="9" fontId="25" fillId="13" borderId="3" xfId="2" applyNumberFormat="1" applyFont="1" applyFill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29" fillId="0" borderId="69" xfId="0" applyFont="1" applyBorder="1" applyAlignment="1">
      <alignment horizontal="center" vertical="center"/>
    </xf>
    <xf numFmtId="0" fontId="29" fillId="0" borderId="18" xfId="0" applyFont="1" applyBorder="1" applyAlignment="1">
      <alignment horizontal="center" vertical="center"/>
    </xf>
    <xf numFmtId="0" fontId="2" fillId="0" borderId="27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2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6" xfId="0" applyBorder="1" applyAlignment="1">
      <alignment vertical="center"/>
    </xf>
    <xf numFmtId="0" fontId="7" fillId="0" borderId="9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6" fillId="0" borderId="25" xfId="0" applyFont="1" applyBorder="1" applyAlignment="1">
      <alignment vertical="center" textRotation="255"/>
    </xf>
    <xf numFmtId="0" fontId="6" fillId="0" borderId="16" xfId="0" applyFont="1" applyBorder="1" applyAlignment="1">
      <alignment vertical="center" textRotation="255"/>
    </xf>
    <xf numFmtId="0" fontId="2" fillId="3" borderId="26" xfId="0" applyFont="1" applyFill="1" applyBorder="1" applyAlignment="1">
      <alignment vertical="top" wrapText="1"/>
    </xf>
    <xf numFmtId="0" fontId="0" fillId="3" borderId="26" xfId="0" applyFont="1" applyFill="1" applyBorder="1" applyAlignment="1">
      <alignment vertical="top"/>
    </xf>
    <xf numFmtId="0" fontId="2" fillId="4" borderId="14" xfId="0" applyFont="1" applyFill="1" applyBorder="1" applyAlignment="1">
      <alignment horizontal="left" vertical="top" wrapText="1"/>
    </xf>
    <xf numFmtId="0" fontId="0" fillId="4" borderId="13" xfId="0" applyFont="1" applyFill="1" applyBorder="1" applyAlignment="1">
      <alignment horizontal="left" vertical="top"/>
    </xf>
    <xf numFmtId="0" fontId="6" fillId="0" borderId="9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9" fillId="0" borderId="29" xfId="0" applyFont="1" applyBorder="1" applyAlignment="1">
      <alignment vertical="center"/>
    </xf>
    <xf numFmtId="0" fontId="10" fillId="13" borderId="2" xfId="0" applyFont="1" applyFill="1" applyBorder="1" applyAlignment="1">
      <alignment vertical="center"/>
    </xf>
    <xf numFmtId="0" fontId="10" fillId="13" borderId="3" xfId="0" applyFont="1" applyFill="1" applyBorder="1" applyAlignment="1">
      <alignment vertical="center"/>
    </xf>
    <xf numFmtId="0" fontId="10" fillId="7" borderId="22" xfId="0" applyFont="1" applyFill="1" applyBorder="1" applyAlignment="1">
      <alignment vertical="center"/>
    </xf>
    <xf numFmtId="0" fontId="10" fillId="7" borderId="7" xfId="0" applyFont="1" applyFill="1" applyBorder="1" applyAlignment="1">
      <alignment vertical="center"/>
    </xf>
    <xf numFmtId="0" fontId="6" fillId="0" borderId="31" xfId="0" applyFont="1" applyBorder="1" applyAlignment="1">
      <alignment horizontal="center" vertical="center" wrapText="1"/>
    </xf>
    <xf numFmtId="0" fontId="9" fillId="0" borderId="72" xfId="0" applyFont="1" applyBorder="1" applyAlignment="1">
      <alignment horizontal="center" vertical="center" wrapText="1"/>
    </xf>
    <xf numFmtId="0" fontId="26" fillId="8" borderId="9" xfId="0" applyFont="1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10" fillId="3" borderId="10" xfId="0" applyFont="1" applyFill="1" applyBorder="1" applyAlignment="1">
      <alignment vertical="center"/>
    </xf>
    <xf numFmtId="0" fontId="10" fillId="3" borderId="11" xfId="0" applyFont="1" applyFill="1" applyBorder="1" applyAlignment="1">
      <alignment vertical="center"/>
    </xf>
    <xf numFmtId="0" fontId="8" fillId="17" borderId="2" xfId="0" applyFont="1" applyFill="1" applyBorder="1" applyAlignment="1">
      <alignment vertical="center"/>
    </xf>
    <xf numFmtId="0" fontId="8" fillId="17" borderId="3" xfId="0" applyFont="1" applyFill="1" applyBorder="1" applyAlignment="1">
      <alignment vertical="center"/>
    </xf>
    <xf numFmtId="0" fontId="10" fillId="7" borderId="10" xfId="0" applyFont="1" applyFill="1" applyBorder="1" applyAlignment="1">
      <alignment vertical="center"/>
    </xf>
    <xf numFmtId="0" fontId="10" fillId="7" borderId="11" xfId="0" applyFont="1" applyFill="1" applyBorder="1" applyAlignment="1">
      <alignment vertical="center"/>
    </xf>
    <xf numFmtId="0" fontId="10" fillId="15" borderId="2" xfId="0" applyFont="1" applyFill="1" applyBorder="1" applyAlignment="1">
      <alignment vertical="center"/>
    </xf>
    <xf numFmtId="0" fontId="10" fillId="15" borderId="3" xfId="0" applyFont="1" applyFill="1" applyBorder="1" applyAlignment="1">
      <alignment vertical="center"/>
    </xf>
    <xf numFmtId="0" fontId="10" fillId="14" borderId="2" xfId="0" applyFont="1" applyFill="1" applyBorder="1" applyAlignment="1">
      <alignment vertical="center"/>
    </xf>
    <xf numFmtId="0" fontId="10" fillId="14" borderId="3" xfId="0" applyFont="1" applyFill="1" applyBorder="1" applyAlignment="1">
      <alignment vertical="center"/>
    </xf>
    <xf numFmtId="0" fontId="10" fillId="16" borderId="25" xfId="0" applyFont="1" applyFill="1" applyBorder="1" applyAlignment="1">
      <alignment vertical="center"/>
    </xf>
    <xf numFmtId="0" fontId="10" fillId="16" borderId="73" xfId="0" applyFont="1" applyFill="1" applyBorder="1" applyAlignment="1">
      <alignment vertical="center"/>
    </xf>
    <xf numFmtId="0" fontId="17" fillId="9" borderId="61" xfId="0" applyFont="1" applyFill="1" applyBorder="1" applyAlignment="1">
      <alignment horizontal="center" vertical="center"/>
    </xf>
    <xf numFmtId="0" fontId="17" fillId="9" borderId="19" xfId="0" applyFont="1" applyFill="1" applyBorder="1" applyAlignment="1">
      <alignment horizontal="center" vertical="center"/>
    </xf>
    <xf numFmtId="0" fontId="17" fillId="9" borderId="61" xfId="0" applyFont="1" applyFill="1" applyBorder="1" applyAlignment="1">
      <alignment horizontal="center" vertical="center" wrapText="1"/>
    </xf>
    <xf numFmtId="0" fontId="17" fillId="9" borderId="19" xfId="0" applyFont="1" applyFill="1" applyBorder="1" applyAlignment="1">
      <alignment horizontal="center" vertical="center" wrapText="1"/>
    </xf>
    <xf numFmtId="0" fontId="16" fillId="8" borderId="34" xfId="0" applyFont="1" applyFill="1" applyBorder="1" applyAlignment="1">
      <alignment horizontal="left"/>
    </xf>
    <xf numFmtId="0" fontId="16" fillId="8" borderId="0" xfId="0" applyFont="1" applyFill="1" applyBorder="1" applyAlignment="1">
      <alignment horizontal="left"/>
    </xf>
    <xf numFmtId="0" fontId="17" fillId="9" borderId="67" xfId="0" applyFont="1" applyFill="1" applyBorder="1" applyAlignment="1">
      <alignment horizontal="center" vertical="center" wrapText="1"/>
    </xf>
    <xf numFmtId="0" fontId="17" fillId="9" borderId="20" xfId="0" applyFont="1" applyFill="1" applyBorder="1" applyAlignment="1">
      <alignment horizontal="center" vertical="center"/>
    </xf>
    <xf numFmtId="0" fontId="5" fillId="13" borderId="17" xfId="0" applyFont="1" applyFill="1" applyBorder="1" applyAlignment="1">
      <alignment horizontal="center" vertical="center"/>
    </xf>
    <xf numFmtId="0" fontId="5" fillId="18" borderId="12" xfId="0" applyFont="1" applyFill="1" applyBorder="1" applyAlignment="1">
      <alignment horizontal="center" vertical="center"/>
    </xf>
    <xf numFmtId="0" fontId="5" fillId="19" borderId="24" xfId="0" applyFont="1" applyFill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FF"/>
      <color rgb="FFCCFFCC"/>
      <color rgb="FFFFFFCC"/>
      <color rgb="FFFFE7E7"/>
      <color rgb="FFE1FFFF"/>
      <color rgb="FFFFE5FF"/>
      <color rgb="FFFFF7FF"/>
      <color rgb="FFE1FFE1"/>
      <color rgb="FFFFCCFF"/>
      <color rgb="FFFFFF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</xdr:row>
      <xdr:rowOff>257175</xdr:rowOff>
    </xdr:from>
    <xdr:to>
      <xdr:col>2</xdr:col>
      <xdr:colOff>276225</xdr:colOff>
      <xdr:row>4</xdr:row>
      <xdr:rowOff>247650</xdr:rowOff>
    </xdr:to>
    <xdr:cxnSp macro="">
      <xdr:nvCxnSpPr>
        <xdr:cNvPr id="3" name="直線コネクタ 2"/>
        <xdr:cNvCxnSpPr/>
      </xdr:nvCxnSpPr>
      <xdr:spPr>
        <a:xfrm>
          <a:off x="66675" y="333375"/>
          <a:ext cx="600075" cy="74295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0</xdr:rowOff>
    </xdr:from>
    <xdr:to>
      <xdr:col>2</xdr:col>
      <xdr:colOff>1200150</xdr:colOff>
      <xdr:row>3</xdr:row>
      <xdr:rowOff>276225</xdr:rowOff>
    </xdr:to>
    <xdr:cxnSp macro="">
      <xdr:nvCxnSpPr>
        <xdr:cNvPr id="2" name="直線コネクタ 1"/>
        <xdr:cNvCxnSpPr/>
      </xdr:nvCxnSpPr>
      <xdr:spPr>
        <a:xfrm>
          <a:off x="133350" y="371475"/>
          <a:ext cx="1466850" cy="809625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8"/>
  <sheetViews>
    <sheetView tabSelected="1" workbookViewId="0">
      <selection activeCell="N14" sqref="N14"/>
    </sheetView>
  </sheetViews>
  <sheetFormatPr defaultRowHeight="18.75"/>
  <cols>
    <col min="1" max="1" width="1" style="1" customWidth="1"/>
    <col min="2" max="3" width="4.125" style="1" customWidth="1"/>
    <col min="4" max="4" width="16.75" style="1" customWidth="1"/>
    <col min="5" max="5" width="27.375" style="1" customWidth="1"/>
    <col min="6" max="6" width="43.75" style="1" customWidth="1"/>
    <col min="7" max="16384" width="9" style="1"/>
  </cols>
  <sheetData>
    <row r="1" spans="2:6" ht="6" customHeight="1" thickBot="1"/>
    <row r="2" spans="2:6" ht="21.75" customHeight="1" thickBot="1">
      <c r="B2" s="216" t="s">
        <v>7</v>
      </c>
      <c r="C2" s="217"/>
      <c r="D2" s="217"/>
      <c r="E2" s="217"/>
      <c r="F2" s="218"/>
    </row>
    <row r="3" spans="2:6" ht="23.25" customHeight="1" thickBot="1">
      <c r="B3" s="210"/>
      <c r="C3" s="211"/>
      <c r="D3" s="219" t="s">
        <v>12</v>
      </c>
      <c r="E3" s="220"/>
      <c r="F3" s="221"/>
    </row>
    <row r="4" spans="2:6" ht="21.75" customHeight="1">
      <c r="B4" s="212"/>
      <c r="C4" s="213"/>
      <c r="D4" s="263" t="s">
        <v>106</v>
      </c>
      <c r="E4" s="262" t="s">
        <v>107</v>
      </c>
      <c r="F4" s="261" t="s">
        <v>108</v>
      </c>
    </row>
    <row r="5" spans="2:6" ht="24.75" customHeight="1" thickBot="1">
      <c r="B5" s="214"/>
      <c r="C5" s="215"/>
      <c r="D5" s="8" t="s">
        <v>11</v>
      </c>
      <c r="E5" s="9" t="s">
        <v>9</v>
      </c>
      <c r="F5" s="10" t="s">
        <v>10</v>
      </c>
    </row>
    <row r="6" spans="2:6" ht="60.75" customHeight="1">
      <c r="B6" s="222" t="s">
        <v>3</v>
      </c>
      <c r="C6" s="5" t="s">
        <v>0</v>
      </c>
      <c r="D6" s="224" t="s">
        <v>2</v>
      </c>
      <c r="E6" s="225"/>
      <c r="F6" s="4" t="s">
        <v>105</v>
      </c>
    </row>
    <row r="7" spans="2:6" ht="60.75" customHeight="1">
      <c r="B7" s="223"/>
      <c r="C7" s="6" t="s">
        <v>1</v>
      </c>
      <c r="D7" s="226" t="s">
        <v>4</v>
      </c>
      <c r="E7" s="227"/>
      <c r="F7" s="2" t="s">
        <v>5</v>
      </c>
    </row>
    <row r="8" spans="2:6" ht="96.75" customHeight="1" thickBot="1">
      <c r="B8" s="11" t="s">
        <v>8</v>
      </c>
      <c r="C8" s="7" t="s">
        <v>6</v>
      </c>
      <c r="D8" s="208" t="s">
        <v>110</v>
      </c>
      <c r="E8" s="209"/>
      <c r="F8" s="3" t="s">
        <v>109</v>
      </c>
    </row>
  </sheetData>
  <mergeCells count="7">
    <mergeCell ref="D8:E8"/>
    <mergeCell ref="B3:C5"/>
    <mergeCell ref="B2:F2"/>
    <mergeCell ref="D3:F3"/>
    <mergeCell ref="B6:B7"/>
    <mergeCell ref="D6:E6"/>
    <mergeCell ref="D7:E7"/>
  </mergeCells>
  <phoneticPr fontId="1"/>
  <pageMargins left="0.7" right="0.7" top="0.75" bottom="0.75" header="0.3" footer="0.3"/>
  <pageSetup paperSize="9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3"/>
  <sheetViews>
    <sheetView workbookViewId="0">
      <selection activeCell="J18" sqref="J18"/>
    </sheetView>
  </sheetViews>
  <sheetFormatPr defaultRowHeight="13.5"/>
  <cols>
    <col min="1" max="1" width="1.625" customWidth="1"/>
    <col min="2" max="2" width="3.625" customWidth="1"/>
    <col min="3" max="3" width="15.875" customWidth="1"/>
    <col min="4" max="6" width="11.625" customWidth="1"/>
    <col min="7" max="7" width="8.375" style="157" customWidth="1"/>
    <col min="8" max="8" width="15" customWidth="1"/>
  </cols>
  <sheetData>
    <row r="1" spans="2:7" ht="7.5" customHeight="1" thickBot="1"/>
    <row r="2" spans="2:7" ht="27.75" customHeight="1" thickBot="1">
      <c r="B2" s="237" t="s">
        <v>104</v>
      </c>
      <c r="C2" s="238"/>
      <c r="D2" s="238"/>
      <c r="E2" s="238"/>
      <c r="F2" s="238"/>
      <c r="G2" s="239"/>
    </row>
    <row r="3" spans="2:7" ht="33" customHeight="1">
      <c r="B3" s="240"/>
      <c r="C3" s="211"/>
      <c r="D3" s="162" t="s">
        <v>101</v>
      </c>
      <c r="E3" s="163" t="s">
        <v>98</v>
      </c>
      <c r="F3" s="235" t="s">
        <v>102</v>
      </c>
      <c r="G3" s="236"/>
    </row>
    <row r="4" spans="2:7" ht="24" customHeight="1" thickBot="1">
      <c r="B4" s="214"/>
      <c r="C4" s="215"/>
      <c r="D4" s="205" t="s">
        <v>94</v>
      </c>
      <c r="E4" s="206" t="s">
        <v>95</v>
      </c>
      <c r="F4" s="207" t="s">
        <v>96</v>
      </c>
      <c r="G4" s="158" t="s">
        <v>97</v>
      </c>
    </row>
    <row r="5" spans="2:7" ht="22.5" customHeight="1" thickBot="1">
      <c r="B5" s="243" t="s">
        <v>93</v>
      </c>
      <c r="C5" s="244"/>
      <c r="D5" s="177">
        <v>31</v>
      </c>
      <c r="E5" s="178">
        <v>48</v>
      </c>
      <c r="F5" s="179">
        <f>D5+E5</f>
        <v>79</v>
      </c>
      <c r="G5" s="180">
        <f>F5/$F$14</f>
        <v>0.28014184397163122</v>
      </c>
    </row>
    <row r="6" spans="2:7" ht="22.5" customHeight="1" thickBot="1">
      <c r="B6" s="245" t="s">
        <v>87</v>
      </c>
      <c r="C6" s="246"/>
      <c r="D6" s="181">
        <v>31</v>
      </c>
      <c r="E6" s="182">
        <v>51</v>
      </c>
      <c r="F6" s="183">
        <f t="shared" ref="F6:F13" si="0">D6+E6</f>
        <v>82</v>
      </c>
      <c r="G6" s="184">
        <f t="shared" ref="G6:G13" si="1">F6/$F$14</f>
        <v>0.29078014184397161</v>
      </c>
    </row>
    <row r="7" spans="2:7" ht="22.5" customHeight="1">
      <c r="B7" s="233"/>
      <c r="C7" s="166" t="s">
        <v>91</v>
      </c>
      <c r="D7" s="167">
        <v>11</v>
      </c>
      <c r="E7" s="168">
        <v>18</v>
      </c>
      <c r="F7" s="169">
        <f t="shared" si="0"/>
        <v>29</v>
      </c>
      <c r="G7" s="170">
        <f t="shared" si="1"/>
        <v>0.10283687943262411</v>
      </c>
    </row>
    <row r="8" spans="2:7" ht="22.5" customHeight="1" thickBot="1">
      <c r="B8" s="234"/>
      <c r="C8" s="171" t="s">
        <v>92</v>
      </c>
      <c r="D8" s="159">
        <v>10</v>
      </c>
      <c r="E8" s="164">
        <v>9</v>
      </c>
      <c r="F8" s="165">
        <f t="shared" si="0"/>
        <v>19</v>
      </c>
      <c r="G8" s="160">
        <f t="shared" si="1"/>
        <v>6.7375886524822695E-2</v>
      </c>
    </row>
    <row r="9" spans="2:7" ht="22.5" customHeight="1" thickBot="1">
      <c r="B9" s="241" t="s">
        <v>86</v>
      </c>
      <c r="C9" s="242"/>
      <c r="D9" s="185">
        <v>34</v>
      </c>
      <c r="E9" s="186">
        <v>40</v>
      </c>
      <c r="F9" s="187">
        <f t="shared" si="0"/>
        <v>74</v>
      </c>
      <c r="G9" s="188">
        <f t="shared" si="1"/>
        <v>0.26241134751773049</v>
      </c>
    </row>
    <row r="10" spans="2:7" ht="22.5" customHeight="1" thickBot="1">
      <c r="B10" s="161"/>
      <c r="C10" s="172" t="s">
        <v>100</v>
      </c>
      <c r="D10" s="173">
        <v>13</v>
      </c>
      <c r="E10" s="174">
        <v>13</v>
      </c>
      <c r="F10" s="175">
        <f t="shared" si="0"/>
        <v>26</v>
      </c>
      <c r="G10" s="176">
        <f t="shared" si="1"/>
        <v>9.2198581560283682E-2</v>
      </c>
    </row>
    <row r="11" spans="2:7" ht="22.5" customHeight="1" thickBot="1">
      <c r="B11" s="247" t="s">
        <v>88</v>
      </c>
      <c r="C11" s="248"/>
      <c r="D11" s="189">
        <v>15</v>
      </c>
      <c r="E11" s="190">
        <v>14</v>
      </c>
      <c r="F11" s="191">
        <f t="shared" si="0"/>
        <v>29</v>
      </c>
      <c r="G11" s="192">
        <f t="shared" si="1"/>
        <v>0.10283687943262411</v>
      </c>
    </row>
    <row r="12" spans="2:7" ht="22.5" customHeight="1" thickBot="1">
      <c r="B12" s="249" t="s">
        <v>89</v>
      </c>
      <c r="C12" s="250"/>
      <c r="D12" s="193">
        <v>7</v>
      </c>
      <c r="E12" s="194">
        <v>6</v>
      </c>
      <c r="F12" s="195">
        <f t="shared" si="0"/>
        <v>13</v>
      </c>
      <c r="G12" s="196">
        <f t="shared" si="1"/>
        <v>4.6099290780141841E-2</v>
      </c>
    </row>
    <row r="13" spans="2:7" ht="22.5" customHeight="1" thickBot="1">
      <c r="B13" s="251" t="s">
        <v>90</v>
      </c>
      <c r="C13" s="252"/>
      <c r="D13" s="197">
        <v>3</v>
      </c>
      <c r="E13" s="198">
        <v>2</v>
      </c>
      <c r="F13" s="199">
        <f t="shared" si="0"/>
        <v>5</v>
      </c>
      <c r="G13" s="200">
        <f t="shared" si="1"/>
        <v>1.7730496453900711E-2</v>
      </c>
    </row>
    <row r="14" spans="2:7" ht="22.5" customHeight="1" thickBot="1">
      <c r="B14" s="231" t="s">
        <v>99</v>
      </c>
      <c r="C14" s="232"/>
      <c r="D14" s="201">
        <f>D5+D6+D9+D11+D12+D13</f>
        <v>121</v>
      </c>
      <c r="E14" s="202">
        <f>E5+E6+E9+E11+E12+E13</f>
        <v>161</v>
      </c>
      <c r="F14" s="203">
        <f>F5+F6+F9+F11+F12+F13</f>
        <v>282</v>
      </c>
      <c r="G14" s="204">
        <f>F14/$F$14</f>
        <v>1</v>
      </c>
    </row>
    <row r="15" spans="2:7" ht="21" customHeight="1" thickBot="1">
      <c r="B15" s="228" t="s">
        <v>103</v>
      </c>
      <c r="C15" s="229"/>
      <c r="D15" s="229"/>
      <c r="E15" s="229"/>
      <c r="F15" s="229"/>
      <c r="G15" s="230"/>
    </row>
    <row r="16" spans="2:7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</sheetData>
  <mergeCells count="12">
    <mergeCell ref="B15:G15"/>
    <mergeCell ref="B14:C14"/>
    <mergeCell ref="B7:B8"/>
    <mergeCell ref="F3:G3"/>
    <mergeCell ref="B2:G2"/>
    <mergeCell ref="B3:C4"/>
    <mergeCell ref="B9:C9"/>
    <mergeCell ref="B5:C5"/>
    <mergeCell ref="B6:C6"/>
    <mergeCell ref="B11:C11"/>
    <mergeCell ref="B12:C12"/>
    <mergeCell ref="B13:C13"/>
  </mergeCells>
  <phoneticPr fontId="1"/>
  <pageMargins left="0.7" right="0.7" top="0.75" bottom="0.75" header="0.3" footer="0.3"/>
  <pageSetup paperSize="9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O72"/>
  <sheetViews>
    <sheetView workbookViewId="0">
      <selection activeCell="AJ77" sqref="AJ77"/>
    </sheetView>
  </sheetViews>
  <sheetFormatPr defaultColWidth="6.375" defaultRowHeight="13.5"/>
  <cols>
    <col min="1" max="1" width="2" style="12" customWidth="1"/>
    <col min="2" max="2" width="6.375" style="12" customWidth="1"/>
    <col min="3" max="3" width="5.25" style="12" customWidth="1"/>
    <col min="4" max="4" width="7.875" style="12" hidden="1" customWidth="1"/>
    <col min="5" max="24" width="6.625" style="12" hidden="1" customWidth="1"/>
    <col min="25" max="25" width="9.875" style="12" customWidth="1"/>
    <col min="26" max="26" width="9.75" style="12" customWidth="1"/>
    <col min="27" max="34" width="8.875" style="12" hidden="1" customWidth="1"/>
    <col min="35" max="35" width="9.75" style="12" customWidth="1"/>
    <col min="36" max="36" width="9.375" style="12" customWidth="1"/>
    <col min="37" max="38" width="8.875" style="12" customWidth="1"/>
    <col min="39" max="39" width="7.875" style="12" customWidth="1"/>
    <col min="40" max="40" width="4.875" style="13" customWidth="1"/>
    <col min="41" max="41" width="3" style="12" customWidth="1"/>
    <col min="42" max="257" width="6.375" style="12"/>
    <col min="258" max="258" width="2" style="12" customWidth="1"/>
    <col min="259" max="260" width="6.375" style="12" customWidth="1"/>
    <col min="261" max="261" width="7.875" style="12" customWidth="1"/>
    <col min="262" max="281" width="6.625" style="12" customWidth="1"/>
    <col min="282" max="283" width="9.875" style="12" customWidth="1"/>
    <col min="284" max="291" width="8.875" style="12" customWidth="1"/>
    <col min="292" max="292" width="9.75" style="12" customWidth="1"/>
    <col min="293" max="293" width="9.375" style="12" customWidth="1"/>
    <col min="294" max="294" width="8.875" style="12" customWidth="1"/>
    <col min="295" max="295" width="7.875" style="12" customWidth="1"/>
    <col min="296" max="296" width="4.875" style="12" customWidth="1"/>
    <col min="297" max="297" width="3" style="12" customWidth="1"/>
    <col min="298" max="513" width="6.375" style="12"/>
    <col min="514" max="514" width="2" style="12" customWidth="1"/>
    <col min="515" max="516" width="6.375" style="12" customWidth="1"/>
    <col min="517" max="517" width="7.875" style="12" customWidth="1"/>
    <col min="518" max="537" width="6.625" style="12" customWidth="1"/>
    <col min="538" max="539" width="9.875" style="12" customWidth="1"/>
    <col min="540" max="547" width="8.875" style="12" customWidth="1"/>
    <col min="548" max="548" width="9.75" style="12" customWidth="1"/>
    <col min="549" max="549" width="9.375" style="12" customWidth="1"/>
    <col min="550" max="550" width="8.875" style="12" customWidth="1"/>
    <col min="551" max="551" width="7.875" style="12" customWidth="1"/>
    <col min="552" max="552" width="4.875" style="12" customWidth="1"/>
    <col min="553" max="553" width="3" style="12" customWidth="1"/>
    <col min="554" max="769" width="6.375" style="12"/>
    <col min="770" max="770" width="2" style="12" customWidth="1"/>
    <col min="771" max="772" width="6.375" style="12" customWidth="1"/>
    <col min="773" max="773" width="7.875" style="12" customWidth="1"/>
    <col min="774" max="793" width="6.625" style="12" customWidth="1"/>
    <col min="794" max="795" width="9.875" style="12" customWidth="1"/>
    <col min="796" max="803" width="8.875" style="12" customWidth="1"/>
    <col min="804" max="804" width="9.75" style="12" customWidth="1"/>
    <col min="805" max="805" width="9.375" style="12" customWidth="1"/>
    <col min="806" max="806" width="8.875" style="12" customWidth="1"/>
    <col min="807" max="807" width="7.875" style="12" customWidth="1"/>
    <col min="808" max="808" width="4.875" style="12" customWidth="1"/>
    <col min="809" max="809" width="3" style="12" customWidth="1"/>
    <col min="810" max="1025" width="6.375" style="12"/>
    <col min="1026" max="1026" width="2" style="12" customWidth="1"/>
    <col min="1027" max="1028" width="6.375" style="12" customWidth="1"/>
    <col min="1029" max="1029" width="7.875" style="12" customWidth="1"/>
    <col min="1030" max="1049" width="6.625" style="12" customWidth="1"/>
    <col min="1050" max="1051" width="9.875" style="12" customWidth="1"/>
    <col min="1052" max="1059" width="8.875" style="12" customWidth="1"/>
    <col min="1060" max="1060" width="9.75" style="12" customWidth="1"/>
    <col min="1061" max="1061" width="9.375" style="12" customWidth="1"/>
    <col min="1062" max="1062" width="8.875" style="12" customWidth="1"/>
    <col min="1063" max="1063" width="7.875" style="12" customWidth="1"/>
    <col min="1064" max="1064" width="4.875" style="12" customWidth="1"/>
    <col min="1065" max="1065" width="3" style="12" customWidth="1"/>
    <col min="1066" max="1281" width="6.375" style="12"/>
    <col min="1282" max="1282" width="2" style="12" customWidth="1"/>
    <col min="1283" max="1284" width="6.375" style="12" customWidth="1"/>
    <col min="1285" max="1285" width="7.875" style="12" customWidth="1"/>
    <col min="1286" max="1305" width="6.625" style="12" customWidth="1"/>
    <col min="1306" max="1307" width="9.875" style="12" customWidth="1"/>
    <col min="1308" max="1315" width="8.875" style="12" customWidth="1"/>
    <col min="1316" max="1316" width="9.75" style="12" customWidth="1"/>
    <col min="1317" max="1317" width="9.375" style="12" customWidth="1"/>
    <col min="1318" max="1318" width="8.875" style="12" customWidth="1"/>
    <col min="1319" max="1319" width="7.875" style="12" customWidth="1"/>
    <col min="1320" max="1320" width="4.875" style="12" customWidth="1"/>
    <col min="1321" max="1321" width="3" style="12" customWidth="1"/>
    <col min="1322" max="1537" width="6.375" style="12"/>
    <col min="1538" max="1538" width="2" style="12" customWidth="1"/>
    <col min="1539" max="1540" width="6.375" style="12" customWidth="1"/>
    <col min="1541" max="1541" width="7.875" style="12" customWidth="1"/>
    <col min="1542" max="1561" width="6.625" style="12" customWidth="1"/>
    <col min="1562" max="1563" width="9.875" style="12" customWidth="1"/>
    <col min="1564" max="1571" width="8.875" style="12" customWidth="1"/>
    <col min="1572" max="1572" width="9.75" style="12" customWidth="1"/>
    <col min="1573" max="1573" width="9.375" style="12" customWidth="1"/>
    <col min="1574" max="1574" width="8.875" style="12" customWidth="1"/>
    <col min="1575" max="1575" width="7.875" style="12" customWidth="1"/>
    <col min="1576" max="1576" width="4.875" style="12" customWidth="1"/>
    <col min="1577" max="1577" width="3" style="12" customWidth="1"/>
    <col min="1578" max="1793" width="6.375" style="12"/>
    <col min="1794" max="1794" width="2" style="12" customWidth="1"/>
    <col min="1795" max="1796" width="6.375" style="12" customWidth="1"/>
    <col min="1797" max="1797" width="7.875" style="12" customWidth="1"/>
    <col min="1798" max="1817" width="6.625" style="12" customWidth="1"/>
    <col min="1818" max="1819" width="9.875" style="12" customWidth="1"/>
    <col min="1820" max="1827" width="8.875" style="12" customWidth="1"/>
    <col min="1828" max="1828" width="9.75" style="12" customWidth="1"/>
    <col min="1829" max="1829" width="9.375" style="12" customWidth="1"/>
    <col min="1830" max="1830" width="8.875" style="12" customWidth="1"/>
    <col min="1831" max="1831" width="7.875" style="12" customWidth="1"/>
    <col min="1832" max="1832" width="4.875" style="12" customWidth="1"/>
    <col min="1833" max="1833" width="3" style="12" customWidth="1"/>
    <col min="1834" max="2049" width="6.375" style="12"/>
    <col min="2050" max="2050" width="2" style="12" customWidth="1"/>
    <col min="2051" max="2052" width="6.375" style="12" customWidth="1"/>
    <col min="2053" max="2053" width="7.875" style="12" customWidth="1"/>
    <col min="2054" max="2073" width="6.625" style="12" customWidth="1"/>
    <col min="2074" max="2075" width="9.875" style="12" customWidth="1"/>
    <col min="2076" max="2083" width="8.875" style="12" customWidth="1"/>
    <col min="2084" max="2084" width="9.75" style="12" customWidth="1"/>
    <col min="2085" max="2085" width="9.375" style="12" customWidth="1"/>
    <col min="2086" max="2086" width="8.875" style="12" customWidth="1"/>
    <col min="2087" max="2087" width="7.875" style="12" customWidth="1"/>
    <col min="2088" max="2088" width="4.875" style="12" customWidth="1"/>
    <col min="2089" max="2089" width="3" style="12" customWidth="1"/>
    <col min="2090" max="2305" width="6.375" style="12"/>
    <col min="2306" max="2306" width="2" style="12" customWidth="1"/>
    <col min="2307" max="2308" width="6.375" style="12" customWidth="1"/>
    <col min="2309" max="2309" width="7.875" style="12" customWidth="1"/>
    <col min="2310" max="2329" width="6.625" style="12" customWidth="1"/>
    <col min="2330" max="2331" width="9.875" style="12" customWidth="1"/>
    <col min="2332" max="2339" width="8.875" style="12" customWidth="1"/>
    <col min="2340" max="2340" width="9.75" style="12" customWidth="1"/>
    <col min="2341" max="2341" width="9.375" style="12" customWidth="1"/>
    <col min="2342" max="2342" width="8.875" style="12" customWidth="1"/>
    <col min="2343" max="2343" width="7.875" style="12" customWidth="1"/>
    <col min="2344" max="2344" width="4.875" style="12" customWidth="1"/>
    <col min="2345" max="2345" width="3" style="12" customWidth="1"/>
    <col min="2346" max="2561" width="6.375" style="12"/>
    <col min="2562" max="2562" width="2" style="12" customWidth="1"/>
    <col min="2563" max="2564" width="6.375" style="12" customWidth="1"/>
    <col min="2565" max="2565" width="7.875" style="12" customWidth="1"/>
    <col min="2566" max="2585" width="6.625" style="12" customWidth="1"/>
    <col min="2586" max="2587" width="9.875" style="12" customWidth="1"/>
    <col min="2588" max="2595" width="8.875" style="12" customWidth="1"/>
    <col min="2596" max="2596" width="9.75" style="12" customWidth="1"/>
    <col min="2597" max="2597" width="9.375" style="12" customWidth="1"/>
    <col min="2598" max="2598" width="8.875" style="12" customWidth="1"/>
    <col min="2599" max="2599" width="7.875" style="12" customWidth="1"/>
    <col min="2600" max="2600" width="4.875" style="12" customWidth="1"/>
    <col min="2601" max="2601" width="3" style="12" customWidth="1"/>
    <col min="2602" max="2817" width="6.375" style="12"/>
    <col min="2818" max="2818" width="2" style="12" customWidth="1"/>
    <col min="2819" max="2820" width="6.375" style="12" customWidth="1"/>
    <col min="2821" max="2821" width="7.875" style="12" customWidth="1"/>
    <col min="2822" max="2841" width="6.625" style="12" customWidth="1"/>
    <col min="2842" max="2843" width="9.875" style="12" customWidth="1"/>
    <col min="2844" max="2851" width="8.875" style="12" customWidth="1"/>
    <col min="2852" max="2852" width="9.75" style="12" customWidth="1"/>
    <col min="2853" max="2853" width="9.375" style="12" customWidth="1"/>
    <col min="2854" max="2854" width="8.875" style="12" customWidth="1"/>
    <col min="2855" max="2855" width="7.875" style="12" customWidth="1"/>
    <col min="2856" max="2856" width="4.875" style="12" customWidth="1"/>
    <col min="2857" max="2857" width="3" style="12" customWidth="1"/>
    <col min="2858" max="3073" width="6.375" style="12"/>
    <col min="3074" max="3074" width="2" style="12" customWidth="1"/>
    <col min="3075" max="3076" width="6.375" style="12" customWidth="1"/>
    <col min="3077" max="3077" width="7.875" style="12" customWidth="1"/>
    <col min="3078" max="3097" width="6.625" style="12" customWidth="1"/>
    <col min="3098" max="3099" width="9.875" style="12" customWidth="1"/>
    <col min="3100" max="3107" width="8.875" style="12" customWidth="1"/>
    <col min="3108" max="3108" width="9.75" style="12" customWidth="1"/>
    <col min="3109" max="3109" width="9.375" style="12" customWidth="1"/>
    <col min="3110" max="3110" width="8.875" style="12" customWidth="1"/>
    <col min="3111" max="3111" width="7.875" style="12" customWidth="1"/>
    <col min="3112" max="3112" width="4.875" style="12" customWidth="1"/>
    <col min="3113" max="3113" width="3" style="12" customWidth="1"/>
    <col min="3114" max="3329" width="6.375" style="12"/>
    <col min="3330" max="3330" width="2" style="12" customWidth="1"/>
    <col min="3331" max="3332" width="6.375" style="12" customWidth="1"/>
    <col min="3333" max="3333" width="7.875" style="12" customWidth="1"/>
    <col min="3334" max="3353" width="6.625" style="12" customWidth="1"/>
    <col min="3354" max="3355" width="9.875" style="12" customWidth="1"/>
    <col min="3356" max="3363" width="8.875" style="12" customWidth="1"/>
    <col min="3364" max="3364" width="9.75" style="12" customWidth="1"/>
    <col min="3365" max="3365" width="9.375" style="12" customWidth="1"/>
    <col min="3366" max="3366" width="8.875" style="12" customWidth="1"/>
    <col min="3367" max="3367" width="7.875" style="12" customWidth="1"/>
    <col min="3368" max="3368" width="4.875" style="12" customWidth="1"/>
    <col min="3369" max="3369" width="3" style="12" customWidth="1"/>
    <col min="3370" max="3585" width="6.375" style="12"/>
    <col min="3586" max="3586" width="2" style="12" customWidth="1"/>
    <col min="3587" max="3588" width="6.375" style="12" customWidth="1"/>
    <col min="3589" max="3589" width="7.875" style="12" customWidth="1"/>
    <col min="3590" max="3609" width="6.625" style="12" customWidth="1"/>
    <col min="3610" max="3611" width="9.875" style="12" customWidth="1"/>
    <col min="3612" max="3619" width="8.875" style="12" customWidth="1"/>
    <col min="3620" max="3620" width="9.75" style="12" customWidth="1"/>
    <col min="3621" max="3621" width="9.375" style="12" customWidth="1"/>
    <col min="3622" max="3622" width="8.875" style="12" customWidth="1"/>
    <col min="3623" max="3623" width="7.875" style="12" customWidth="1"/>
    <col min="3624" max="3624" width="4.875" style="12" customWidth="1"/>
    <col min="3625" max="3625" width="3" style="12" customWidth="1"/>
    <col min="3626" max="3841" width="6.375" style="12"/>
    <col min="3842" max="3842" width="2" style="12" customWidth="1"/>
    <col min="3843" max="3844" width="6.375" style="12" customWidth="1"/>
    <col min="3845" max="3845" width="7.875" style="12" customWidth="1"/>
    <col min="3846" max="3865" width="6.625" style="12" customWidth="1"/>
    <col min="3866" max="3867" width="9.875" style="12" customWidth="1"/>
    <col min="3868" max="3875" width="8.875" style="12" customWidth="1"/>
    <col min="3876" max="3876" width="9.75" style="12" customWidth="1"/>
    <col min="3877" max="3877" width="9.375" style="12" customWidth="1"/>
    <col min="3878" max="3878" width="8.875" style="12" customWidth="1"/>
    <col min="3879" max="3879" width="7.875" style="12" customWidth="1"/>
    <col min="3880" max="3880" width="4.875" style="12" customWidth="1"/>
    <col min="3881" max="3881" width="3" style="12" customWidth="1"/>
    <col min="3882" max="4097" width="6.375" style="12"/>
    <col min="4098" max="4098" width="2" style="12" customWidth="1"/>
    <col min="4099" max="4100" width="6.375" style="12" customWidth="1"/>
    <col min="4101" max="4101" width="7.875" style="12" customWidth="1"/>
    <col min="4102" max="4121" width="6.625" style="12" customWidth="1"/>
    <col min="4122" max="4123" width="9.875" style="12" customWidth="1"/>
    <col min="4124" max="4131" width="8.875" style="12" customWidth="1"/>
    <col min="4132" max="4132" width="9.75" style="12" customWidth="1"/>
    <col min="4133" max="4133" width="9.375" style="12" customWidth="1"/>
    <col min="4134" max="4134" width="8.875" style="12" customWidth="1"/>
    <col min="4135" max="4135" width="7.875" style="12" customWidth="1"/>
    <col min="4136" max="4136" width="4.875" style="12" customWidth="1"/>
    <col min="4137" max="4137" width="3" style="12" customWidth="1"/>
    <col min="4138" max="4353" width="6.375" style="12"/>
    <col min="4354" max="4354" width="2" style="12" customWidth="1"/>
    <col min="4355" max="4356" width="6.375" style="12" customWidth="1"/>
    <col min="4357" max="4357" width="7.875" style="12" customWidth="1"/>
    <col min="4358" max="4377" width="6.625" style="12" customWidth="1"/>
    <col min="4378" max="4379" width="9.875" style="12" customWidth="1"/>
    <col min="4380" max="4387" width="8.875" style="12" customWidth="1"/>
    <col min="4388" max="4388" width="9.75" style="12" customWidth="1"/>
    <col min="4389" max="4389" width="9.375" style="12" customWidth="1"/>
    <col min="4390" max="4390" width="8.875" style="12" customWidth="1"/>
    <col min="4391" max="4391" width="7.875" style="12" customWidth="1"/>
    <col min="4392" max="4392" width="4.875" style="12" customWidth="1"/>
    <col min="4393" max="4393" width="3" style="12" customWidth="1"/>
    <col min="4394" max="4609" width="6.375" style="12"/>
    <col min="4610" max="4610" width="2" style="12" customWidth="1"/>
    <col min="4611" max="4612" width="6.375" style="12" customWidth="1"/>
    <col min="4613" max="4613" width="7.875" style="12" customWidth="1"/>
    <col min="4614" max="4633" width="6.625" style="12" customWidth="1"/>
    <col min="4634" max="4635" width="9.875" style="12" customWidth="1"/>
    <col min="4636" max="4643" width="8.875" style="12" customWidth="1"/>
    <col min="4644" max="4644" width="9.75" style="12" customWidth="1"/>
    <col min="4645" max="4645" width="9.375" style="12" customWidth="1"/>
    <col min="4646" max="4646" width="8.875" style="12" customWidth="1"/>
    <col min="4647" max="4647" width="7.875" style="12" customWidth="1"/>
    <col min="4648" max="4648" width="4.875" style="12" customWidth="1"/>
    <col min="4649" max="4649" width="3" style="12" customWidth="1"/>
    <col min="4650" max="4865" width="6.375" style="12"/>
    <col min="4866" max="4866" width="2" style="12" customWidth="1"/>
    <col min="4867" max="4868" width="6.375" style="12" customWidth="1"/>
    <col min="4869" max="4869" width="7.875" style="12" customWidth="1"/>
    <col min="4870" max="4889" width="6.625" style="12" customWidth="1"/>
    <col min="4890" max="4891" width="9.875" style="12" customWidth="1"/>
    <col min="4892" max="4899" width="8.875" style="12" customWidth="1"/>
    <col min="4900" max="4900" width="9.75" style="12" customWidth="1"/>
    <col min="4901" max="4901" width="9.375" style="12" customWidth="1"/>
    <col min="4902" max="4902" width="8.875" style="12" customWidth="1"/>
    <col min="4903" max="4903" width="7.875" style="12" customWidth="1"/>
    <col min="4904" max="4904" width="4.875" style="12" customWidth="1"/>
    <col min="4905" max="4905" width="3" style="12" customWidth="1"/>
    <col min="4906" max="5121" width="6.375" style="12"/>
    <col min="5122" max="5122" width="2" style="12" customWidth="1"/>
    <col min="5123" max="5124" width="6.375" style="12" customWidth="1"/>
    <col min="5125" max="5125" width="7.875" style="12" customWidth="1"/>
    <col min="5126" max="5145" width="6.625" style="12" customWidth="1"/>
    <col min="5146" max="5147" width="9.875" style="12" customWidth="1"/>
    <col min="5148" max="5155" width="8.875" style="12" customWidth="1"/>
    <col min="5156" max="5156" width="9.75" style="12" customWidth="1"/>
    <col min="5157" max="5157" width="9.375" style="12" customWidth="1"/>
    <col min="5158" max="5158" width="8.875" style="12" customWidth="1"/>
    <col min="5159" max="5159" width="7.875" style="12" customWidth="1"/>
    <col min="5160" max="5160" width="4.875" style="12" customWidth="1"/>
    <col min="5161" max="5161" width="3" style="12" customWidth="1"/>
    <col min="5162" max="5377" width="6.375" style="12"/>
    <col min="5378" max="5378" width="2" style="12" customWidth="1"/>
    <col min="5379" max="5380" width="6.375" style="12" customWidth="1"/>
    <col min="5381" max="5381" width="7.875" style="12" customWidth="1"/>
    <col min="5382" max="5401" width="6.625" style="12" customWidth="1"/>
    <col min="5402" max="5403" width="9.875" style="12" customWidth="1"/>
    <col min="5404" max="5411" width="8.875" style="12" customWidth="1"/>
    <col min="5412" max="5412" width="9.75" style="12" customWidth="1"/>
    <col min="5413" max="5413" width="9.375" style="12" customWidth="1"/>
    <col min="5414" max="5414" width="8.875" style="12" customWidth="1"/>
    <col min="5415" max="5415" width="7.875" style="12" customWidth="1"/>
    <col min="5416" max="5416" width="4.875" style="12" customWidth="1"/>
    <col min="5417" max="5417" width="3" style="12" customWidth="1"/>
    <col min="5418" max="5633" width="6.375" style="12"/>
    <col min="5634" max="5634" width="2" style="12" customWidth="1"/>
    <col min="5635" max="5636" width="6.375" style="12" customWidth="1"/>
    <col min="5637" max="5637" width="7.875" style="12" customWidth="1"/>
    <col min="5638" max="5657" width="6.625" style="12" customWidth="1"/>
    <col min="5658" max="5659" width="9.875" style="12" customWidth="1"/>
    <col min="5660" max="5667" width="8.875" style="12" customWidth="1"/>
    <col min="5668" max="5668" width="9.75" style="12" customWidth="1"/>
    <col min="5669" max="5669" width="9.375" style="12" customWidth="1"/>
    <col min="5670" max="5670" width="8.875" style="12" customWidth="1"/>
    <col min="5671" max="5671" width="7.875" style="12" customWidth="1"/>
    <col min="5672" max="5672" width="4.875" style="12" customWidth="1"/>
    <col min="5673" max="5673" width="3" style="12" customWidth="1"/>
    <col min="5674" max="5889" width="6.375" style="12"/>
    <col min="5890" max="5890" width="2" style="12" customWidth="1"/>
    <col min="5891" max="5892" width="6.375" style="12" customWidth="1"/>
    <col min="5893" max="5893" width="7.875" style="12" customWidth="1"/>
    <col min="5894" max="5913" width="6.625" style="12" customWidth="1"/>
    <col min="5914" max="5915" width="9.875" style="12" customWidth="1"/>
    <col min="5916" max="5923" width="8.875" style="12" customWidth="1"/>
    <col min="5924" max="5924" width="9.75" style="12" customWidth="1"/>
    <col min="5925" max="5925" width="9.375" style="12" customWidth="1"/>
    <col min="5926" max="5926" width="8.875" style="12" customWidth="1"/>
    <col min="5927" max="5927" width="7.875" style="12" customWidth="1"/>
    <col min="5928" max="5928" width="4.875" style="12" customWidth="1"/>
    <col min="5929" max="5929" width="3" style="12" customWidth="1"/>
    <col min="5930" max="6145" width="6.375" style="12"/>
    <col min="6146" max="6146" width="2" style="12" customWidth="1"/>
    <col min="6147" max="6148" width="6.375" style="12" customWidth="1"/>
    <col min="6149" max="6149" width="7.875" style="12" customWidth="1"/>
    <col min="6150" max="6169" width="6.625" style="12" customWidth="1"/>
    <col min="6170" max="6171" width="9.875" style="12" customWidth="1"/>
    <col min="6172" max="6179" width="8.875" style="12" customWidth="1"/>
    <col min="6180" max="6180" width="9.75" style="12" customWidth="1"/>
    <col min="6181" max="6181" width="9.375" style="12" customWidth="1"/>
    <col min="6182" max="6182" width="8.875" style="12" customWidth="1"/>
    <col min="6183" max="6183" width="7.875" style="12" customWidth="1"/>
    <col min="6184" max="6184" width="4.875" style="12" customWidth="1"/>
    <col min="6185" max="6185" width="3" style="12" customWidth="1"/>
    <col min="6186" max="6401" width="6.375" style="12"/>
    <col min="6402" max="6402" width="2" style="12" customWidth="1"/>
    <col min="6403" max="6404" width="6.375" style="12" customWidth="1"/>
    <col min="6405" max="6405" width="7.875" style="12" customWidth="1"/>
    <col min="6406" max="6425" width="6.625" style="12" customWidth="1"/>
    <col min="6426" max="6427" width="9.875" style="12" customWidth="1"/>
    <col min="6428" max="6435" width="8.875" style="12" customWidth="1"/>
    <col min="6436" max="6436" width="9.75" style="12" customWidth="1"/>
    <col min="6437" max="6437" width="9.375" style="12" customWidth="1"/>
    <col min="6438" max="6438" width="8.875" style="12" customWidth="1"/>
    <col min="6439" max="6439" width="7.875" style="12" customWidth="1"/>
    <col min="6440" max="6440" width="4.875" style="12" customWidth="1"/>
    <col min="6441" max="6441" width="3" style="12" customWidth="1"/>
    <col min="6442" max="6657" width="6.375" style="12"/>
    <col min="6658" max="6658" width="2" style="12" customWidth="1"/>
    <col min="6659" max="6660" width="6.375" style="12" customWidth="1"/>
    <col min="6661" max="6661" width="7.875" style="12" customWidth="1"/>
    <col min="6662" max="6681" width="6.625" style="12" customWidth="1"/>
    <col min="6682" max="6683" width="9.875" style="12" customWidth="1"/>
    <col min="6684" max="6691" width="8.875" style="12" customWidth="1"/>
    <col min="6692" max="6692" width="9.75" style="12" customWidth="1"/>
    <col min="6693" max="6693" width="9.375" style="12" customWidth="1"/>
    <col min="6694" max="6694" width="8.875" style="12" customWidth="1"/>
    <col min="6695" max="6695" width="7.875" style="12" customWidth="1"/>
    <col min="6696" max="6696" width="4.875" style="12" customWidth="1"/>
    <col min="6697" max="6697" width="3" style="12" customWidth="1"/>
    <col min="6698" max="6913" width="6.375" style="12"/>
    <col min="6914" max="6914" width="2" style="12" customWidth="1"/>
    <col min="6915" max="6916" width="6.375" style="12" customWidth="1"/>
    <col min="6917" max="6917" width="7.875" style="12" customWidth="1"/>
    <col min="6918" max="6937" width="6.625" style="12" customWidth="1"/>
    <col min="6938" max="6939" width="9.875" style="12" customWidth="1"/>
    <col min="6940" max="6947" width="8.875" style="12" customWidth="1"/>
    <col min="6948" max="6948" width="9.75" style="12" customWidth="1"/>
    <col min="6949" max="6949" width="9.375" style="12" customWidth="1"/>
    <col min="6950" max="6950" width="8.875" style="12" customWidth="1"/>
    <col min="6951" max="6951" width="7.875" style="12" customWidth="1"/>
    <col min="6952" max="6952" width="4.875" style="12" customWidth="1"/>
    <col min="6953" max="6953" width="3" style="12" customWidth="1"/>
    <col min="6954" max="7169" width="6.375" style="12"/>
    <col min="7170" max="7170" width="2" style="12" customWidth="1"/>
    <col min="7171" max="7172" width="6.375" style="12" customWidth="1"/>
    <col min="7173" max="7173" width="7.875" style="12" customWidth="1"/>
    <col min="7174" max="7193" width="6.625" style="12" customWidth="1"/>
    <col min="7194" max="7195" width="9.875" style="12" customWidth="1"/>
    <col min="7196" max="7203" width="8.875" style="12" customWidth="1"/>
    <col min="7204" max="7204" width="9.75" style="12" customWidth="1"/>
    <col min="7205" max="7205" width="9.375" style="12" customWidth="1"/>
    <col min="7206" max="7206" width="8.875" style="12" customWidth="1"/>
    <col min="7207" max="7207" width="7.875" style="12" customWidth="1"/>
    <col min="7208" max="7208" width="4.875" style="12" customWidth="1"/>
    <col min="7209" max="7209" width="3" style="12" customWidth="1"/>
    <col min="7210" max="7425" width="6.375" style="12"/>
    <col min="7426" max="7426" width="2" style="12" customWidth="1"/>
    <col min="7427" max="7428" width="6.375" style="12" customWidth="1"/>
    <col min="7429" max="7429" width="7.875" style="12" customWidth="1"/>
    <col min="7430" max="7449" width="6.625" style="12" customWidth="1"/>
    <col min="7450" max="7451" width="9.875" style="12" customWidth="1"/>
    <col min="7452" max="7459" width="8.875" style="12" customWidth="1"/>
    <col min="7460" max="7460" width="9.75" style="12" customWidth="1"/>
    <col min="7461" max="7461" width="9.375" style="12" customWidth="1"/>
    <col min="7462" max="7462" width="8.875" style="12" customWidth="1"/>
    <col min="7463" max="7463" width="7.875" style="12" customWidth="1"/>
    <col min="7464" max="7464" width="4.875" style="12" customWidth="1"/>
    <col min="7465" max="7465" width="3" style="12" customWidth="1"/>
    <col min="7466" max="7681" width="6.375" style="12"/>
    <col min="7682" max="7682" width="2" style="12" customWidth="1"/>
    <col min="7683" max="7684" width="6.375" style="12" customWidth="1"/>
    <col min="7685" max="7685" width="7.875" style="12" customWidth="1"/>
    <col min="7686" max="7705" width="6.625" style="12" customWidth="1"/>
    <col min="7706" max="7707" width="9.875" style="12" customWidth="1"/>
    <col min="7708" max="7715" width="8.875" style="12" customWidth="1"/>
    <col min="7716" max="7716" width="9.75" style="12" customWidth="1"/>
    <col min="7717" max="7717" width="9.375" style="12" customWidth="1"/>
    <col min="7718" max="7718" width="8.875" style="12" customWidth="1"/>
    <col min="7719" max="7719" width="7.875" style="12" customWidth="1"/>
    <col min="7720" max="7720" width="4.875" style="12" customWidth="1"/>
    <col min="7721" max="7721" width="3" style="12" customWidth="1"/>
    <col min="7722" max="7937" width="6.375" style="12"/>
    <col min="7938" max="7938" width="2" style="12" customWidth="1"/>
    <col min="7939" max="7940" width="6.375" style="12" customWidth="1"/>
    <col min="7941" max="7941" width="7.875" style="12" customWidth="1"/>
    <col min="7942" max="7961" width="6.625" style="12" customWidth="1"/>
    <col min="7962" max="7963" width="9.875" style="12" customWidth="1"/>
    <col min="7964" max="7971" width="8.875" style="12" customWidth="1"/>
    <col min="7972" max="7972" width="9.75" style="12" customWidth="1"/>
    <col min="7973" max="7973" width="9.375" style="12" customWidth="1"/>
    <col min="7974" max="7974" width="8.875" style="12" customWidth="1"/>
    <col min="7975" max="7975" width="7.875" style="12" customWidth="1"/>
    <col min="7976" max="7976" width="4.875" style="12" customWidth="1"/>
    <col min="7977" max="7977" width="3" style="12" customWidth="1"/>
    <col min="7978" max="8193" width="6.375" style="12"/>
    <col min="8194" max="8194" width="2" style="12" customWidth="1"/>
    <col min="8195" max="8196" width="6.375" style="12" customWidth="1"/>
    <col min="8197" max="8197" width="7.875" style="12" customWidth="1"/>
    <col min="8198" max="8217" width="6.625" style="12" customWidth="1"/>
    <col min="8218" max="8219" width="9.875" style="12" customWidth="1"/>
    <col min="8220" max="8227" width="8.875" style="12" customWidth="1"/>
    <col min="8228" max="8228" width="9.75" style="12" customWidth="1"/>
    <col min="8229" max="8229" width="9.375" style="12" customWidth="1"/>
    <col min="8230" max="8230" width="8.875" style="12" customWidth="1"/>
    <col min="8231" max="8231" width="7.875" style="12" customWidth="1"/>
    <col min="8232" max="8232" width="4.875" style="12" customWidth="1"/>
    <col min="8233" max="8233" width="3" style="12" customWidth="1"/>
    <col min="8234" max="8449" width="6.375" style="12"/>
    <col min="8450" max="8450" width="2" style="12" customWidth="1"/>
    <col min="8451" max="8452" width="6.375" style="12" customWidth="1"/>
    <col min="8453" max="8453" width="7.875" style="12" customWidth="1"/>
    <col min="8454" max="8473" width="6.625" style="12" customWidth="1"/>
    <col min="8474" max="8475" width="9.875" style="12" customWidth="1"/>
    <col min="8476" max="8483" width="8.875" style="12" customWidth="1"/>
    <col min="8484" max="8484" width="9.75" style="12" customWidth="1"/>
    <col min="8485" max="8485" width="9.375" style="12" customWidth="1"/>
    <col min="8486" max="8486" width="8.875" style="12" customWidth="1"/>
    <col min="8487" max="8487" width="7.875" style="12" customWidth="1"/>
    <col min="8488" max="8488" width="4.875" style="12" customWidth="1"/>
    <col min="8489" max="8489" width="3" style="12" customWidth="1"/>
    <col min="8490" max="8705" width="6.375" style="12"/>
    <col min="8706" max="8706" width="2" style="12" customWidth="1"/>
    <col min="8707" max="8708" width="6.375" style="12" customWidth="1"/>
    <col min="8709" max="8709" width="7.875" style="12" customWidth="1"/>
    <col min="8710" max="8729" width="6.625" style="12" customWidth="1"/>
    <col min="8730" max="8731" width="9.875" style="12" customWidth="1"/>
    <col min="8732" max="8739" width="8.875" style="12" customWidth="1"/>
    <col min="8740" max="8740" width="9.75" style="12" customWidth="1"/>
    <col min="8741" max="8741" width="9.375" style="12" customWidth="1"/>
    <col min="8742" max="8742" width="8.875" style="12" customWidth="1"/>
    <col min="8743" max="8743" width="7.875" style="12" customWidth="1"/>
    <col min="8744" max="8744" width="4.875" style="12" customWidth="1"/>
    <col min="8745" max="8745" width="3" style="12" customWidth="1"/>
    <col min="8746" max="8961" width="6.375" style="12"/>
    <col min="8962" max="8962" width="2" style="12" customWidth="1"/>
    <col min="8963" max="8964" width="6.375" style="12" customWidth="1"/>
    <col min="8965" max="8965" width="7.875" style="12" customWidth="1"/>
    <col min="8966" max="8985" width="6.625" style="12" customWidth="1"/>
    <col min="8986" max="8987" width="9.875" style="12" customWidth="1"/>
    <col min="8988" max="8995" width="8.875" style="12" customWidth="1"/>
    <col min="8996" max="8996" width="9.75" style="12" customWidth="1"/>
    <col min="8997" max="8997" width="9.375" style="12" customWidth="1"/>
    <col min="8998" max="8998" width="8.875" style="12" customWidth="1"/>
    <col min="8999" max="8999" width="7.875" style="12" customWidth="1"/>
    <col min="9000" max="9000" width="4.875" style="12" customWidth="1"/>
    <col min="9001" max="9001" width="3" style="12" customWidth="1"/>
    <col min="9002" max="9217" width="6.375" style="12"/>
    <col min="9218" max="9218" width="2" style="12" customWidth="1"/>
    <col min="9219" max="9220" width="6.375" style="12" customWidth="1"/>
    <col min="9221" max="9221" width="7.875" style="12" customWidth="1"/>
    <col min="9222" max="9241" width="6.625" style="12" customWidth="1"/>
    <col min="9242" max="9243" width="9.875" style="12" customWidth="1"/>
    <col min="9244" max="9251" width="8.875" style="12" customWidth="1"/>
    <col min="9252" max="9252" width="9.75" style="12" customWidth="1"/>
    <col min="9253" max="9253" width="9.375" style="12" customWidth="1"/>
    <col min="9254" max="9254" width="8.875" style="12" customWidth="1"/>
    <col min="9255" max="9255" width="7.875" style="12" customWidth="1"/>
    <col min="9256" max="9256" width="4.875" style="12" customWidth="1"/>
    <col min="9257" max="9257" width="3" style="12" customWidth="1"/>
    <col min="9258" max="9473" width="6.375" style="12"/>
    <col min="9474" max="9474" width="2" style="12" customWidth="1"/>
    <col min="9475" max="9476" width="6.375" style="12" customWidth="1"/>
    <col min="9477" max="9477" width="7.875" style="12" customWidth="1"/>
    <col min="9478" max="9497" width="6.625" style="12" customWidth="1"/>
    <col min="9498" max="9499" width="9.875" style="12" customWidth="1"/>
    <col min="9500" max="9507" width="8.875" style="12" customWidth="1"/>
    <col min="9508" max="9508" width="9.75" style="12" customWidth="1"/>
    <col min="9509" max="9509" width="9.375" style="12" customWidth="1"/>
    <col min="9510" max="9510" width="8.875" style="12" customWidth="1"/>
    <col min="9511" max="9511" width="7.875" style="12" customWidth="1"/>
    <col min="9512" max="9512" width="4.875" style="12" customWidth="1"/>
    <col min="9513" max="9513" width="3" style="12" customWidth="1"/>
    <col min="9514" max="9729" width="6.375" style="12"/>
    <col min="9730" max="9730" width="2" style="12" customWidth="1"/>
    <col min="9731" max="9732" width="6.375" style="12" customWidth="1"/>
    <col min="9733" max="9733" width="7.875" style="12" customWidth="1"/>
    <col min="9734" max="9753" width="6.625" style="12" customWidth="1"/>
    <col min="9754" max="9755" width="9.875" style="12" customWidth="1"/>
    <col min="9756" max="9763" width="8.875" style="12" customWidth="1"/>
    <col min="9764" max="9764" width="9.75" style="12" customWidth="1"/>
    <col min="9765" max="9765" width="9.375" style="12" customWidth="1"/>
    <col min="9766" max="9766" width="8.875" style="12" customWidth="1"/>
    <col min="9767" max="9767" width="7.875" style="12" customWidth="1"/>
    <col min="9768" max="9768" width="4.875" style="12" customWidth="1"/>
    <col min="9769" max="9769" width="3" style="12" customWidth="1"/>
    <col min="9770" max="9985" width="6.375" style="12"/>
    <col min="9986" max="9986" width="2" style="12" customWidth="1"/>
    <col min="9987" max="9988" width="6.375" style="12" customWidth="1"/>
    <col min="9989" max="9989" width="7.875" style="12" customWidth="1"/>
    <col min="9990" max="10009" width="6.625" style="12" customWidth="1"/>
    <col min="10010" max="10011" width="9.875" style="12" customWidth="1"/>
    <col min="10012" max="10019" width="8.875" style="12" customWidth="1"/>
    <col min="10020" max="10020" width="9.75" style="12" customWidth="1"/>
    <col min="10021" max="10021" width="9.375" style="12" customWidth="1"/>
    <col min="10022" max="10022" width="8.875" style="12" customWidth="1"/>
    <col min="10023" max="10023" width="7.875" style="12" customWidth="1"/>
    <col min="10024" max="10024" width="4.875" style="12" customWidth="1"/>
    <col min="10025" max="10025" width="3" style="12" customWidth="1"/>
    <col min="10026" max="10241" width="6.375" style="12"/>
    <col min="10242" max="10242" width="2" style="12" customWidth="1"/>
    <col min="10243" max="10244" width="6.375" style="12" customWidth="1"/>
    <col min="10245" max="10245" width="7.875" style="12" customWidth="1"/>
    <col min="10246" max="10265" width="6.625" style="12" customWidth="1"/>
    <col min="10266" max="10267" width="9.875" style="12" customWidth="1"/>
    <col min="10268" max="10275" width="8.875" style="12" customWidth="1"/>
    <col min="10276" max="10276" width="9.75" style="12" customWidth="1"/>
    <col min="10277" max="10277" width="9.375" style="12" customWidth="1"/>
    <col min="10278" max="10278" width="8.875" style="12" customWidth="1"/>
    <col min="10279" max="10279" width="7.875" style="12" customWidth="1"/>
    <col min="10280" max="10280" width="4.875" style="12" customWidth="1"/>
    <col min="10281" max="10281" width="3" style="12" customWidth="1"/>
    <col min="10282" max="10497" width="6.375" style="12"/>
    <col min="10498" max="10498" width="2" style="12" customWidth="1"/>
    <col min="10499" max="10500" width="6.375" style="12" customWidth="1"/>
    <col min="10501" max="10501" width="7.875" style="12" customWidth="1"/>
    <col min="10502" max="10521" width="6.625" style="12" customWidth="1"/>
    <col min="10522" max="10523" width="9.875" style="12" customWidth="1"/>
    <col min="10524" max="10531" width="8.875" style="12" customWidth="1"/>
    <col min="10532" max="10532" width="9.75" style="12" customWidth="1"/>
    <col min="10533" max="10533" width="9.375" style="12" customWidth="1"/>
    <col min="10534" max="10534" width="8.875" style="12" customWidth="1"/>
    <col min="10535" max="10535" width="7.875" style="12" customWidth="1"/>
    <col min="10536" max="10536" width="4.875" style="12" customWidth="1"/>
    <col min="10537" max="10537" width="3" style="12" customWidth="1"/>
    <col min="10538" max="10753" width="6.375" style="12"/>
    <col min="10754" max="10754" width="2" style="12" customWidth="1"/>
    <col min="10755" max="10756" width="6.375" style="12" customWidth="1"/>
    <col min="10757" max="10757" width="7.875" style="12" customWidth="1"/>
    <col min="10758" max="10777" width="6.625" style="12" customWidth="1"/>
    <col min="10778" max="10779" width="9.875" style="12" customWidth="1"/>
    <col min="10780" max="10787" width="8.875" style="12" customWidth="1"/>
    <col min="10788" max="10788" width="9.75" style="12" customWidth="1"/>
    <col min="10789" max="10789" width="9.375" style="12" customWidth="1"/>
    <col min="10790" max="10790" width="8.875" style="12" customWidth="1"/>
    <col min="10791" max="10791" width="7.875" style="12" customWidth="1"/>
    <col min="10792" max="10792" width="4.875" style="12" customWidth="1"/>
    <col min="10793" max="10793" width="3" style="12" customWidth="1"/>
    <col min="10794" max="11009" width="6.375" style="12"/>
    <col min="11010" max="11010" width="2" style="12" customWidth="1"/>
    <col min="11011" max="11012" width="6.375" style="12" customWidth="1"/>
    <col min="11013" max="11013" width="7.875" style="12" customWidth="1"/>
    <col min="11014" max="11033" width="6.625" style="12" customWidth="1"/>
    <col min="11034" max="11035" width="9.875" style="12" customWidth="1"/>
    <col min="11036" max="11043" width="8.875" style="12" customWidth="1"/>
    <col min="11044" max="11044" width="9.75" style="12" customWidth="1"/>
    <col min="11045" max="11045" width="9.375" style="12" customWidth="1"/>
    <col min="11046" max="11046" width="8.875" style="12" customWidth="1"/>
    <col min="11047" max="11047" width="7.875" style="12" customWidth="1"/>
    <col min="11048" max="11048" width="4.875" style="12" customWidth="1"/>
    <col min="11049" max="11049" width="3" style="12" customWidth="1"/>
    <col min="11050" max="11265" width="6.375" style="12"/>
    <col min="11266" max="11266" width="2" style="12" customWidth="1"/>
    <col min="11267" max="11268" width="6.375" style="12" customWidth="1"/>
    <col min="11269" max="11269" width="7.875" style="12" customWidth="1"/>
    <col min="11270" max="11289" width="6.625" style="12" customWidth="1"/>
    <col min="11290" max="11291" width="9.875" style="12" customWidth="1"/>
    <col min="11292" max="11299" width="8.875" style="12" customWidth="1"/>
    <col min="11300" max="11300" width="9.75" style="12" customWidth="1"/>
    <col min="11301" max="11301" width="9.375" style="12" customWidth="1"/>
    <col min="11302" max="11302" width="8.875" style="12" customWidth="1"/>
    <col min="11303" max="11303" width="7.875" style="12" customWidth="1"/>
    <col min="11304" max="11304" width="4.875" style="12" customWidth="1"/>
    <col min="11305" max="11305" width="3" style="12" customWidth="1"/>
    <col min="11306" max="11521" width="6.375" style="12"/>
    <col min="11522" max="11522" width="2" style="12" customWidth="1"/>
    <col min="11523" max="11524" width="6.375" style="12" customWidth="1"/>
    <col min="11525" max="11525" width="7.875" style="12" customWidth="1"/>
    <col min="11526" max="11545" width="6.625" style="12" customWidth="1"/>
    <col min="11546" max="11547" width="9.875" style="12" customWidth="1"/>
    <col min="11548" max="11555" width="8.875" style="12" customWidth="1"/>
    <col min="11556" max="11556" width="9.75" style="12" customWidth="1"/>
    <col min="11557" max="11557" width="9.375" style="12" customWidth="1"/>
    <col min="11558" max="11558" width="8.875" style="12" customWidth="1"/>
    <col min="11559" max="11559" width="7.875" style="12" customWidth="1"/>
    <col min="11560" max="11560" width="4.875" style="12" customWidth="1"/>
    <col min="11561" max="11561" width="3" style="12" customWidth="1"/>
    <col min="11562" max="11777" width="6.375" style="12"/>
    <col min="11778" max="11778" width="2" style="12" customWidth="1"/>
    <col min="11779" max="11780" width="6.375" style="12" customWidth="1"/>
    <col min="11781" max="11781" width="7.875" style="12" customWidth="1"/>
    <col min="11782" max="11801" width="6.625" style="12" customWidth="1"/>
    <col min="11802" max="11803" width="9.875" style="12" customWidth="1"/>
    <col min="11804" max="11811" width="8.875" style="12" customWidth="1"/>
    <col min="11812" max="11812" width="9.75" style="12" customWidth="1"/>
    <col min="11813" max="11813" width="9.375" style="12" customWidth="1"/>
    <col min="11814" max="11814" width="8.875" style="12" customWidth="1"/>
    <col min="11815" max="11815" width="7.875" style="12" customWidth="1"/>
    <col min="11816" max="11816" width="4.875" style="12" customWidth="1"/>
    <col min="11817" max="11817" width="3" style="12" customWidth="1"/>
    <col min="11818" max="12033" width="6.375" style="12"/>
    <col min="12034" max="12034" width="2" style="12" customWidth="1"/>
    <col min="12035" max="12036" width="6.375" style="12" customWidth="1"/>
    <col min="12037" max="12037" width="7.875" style="12" customWidth="1"/>
    <col min="12038" max="12057" width="6.625" style="12" customWidth="1"/>
    <col min="12058" max="12059" width="9.875" style="12" customWidth="1"/>
    <col min="12060" max="12067" width="8.875" style="12" customWidth="1"/>
    <col min="12068" max="12068" width="9.75" style="12" customWidth="1"/>
    <col min="12069" max="12069" width="9.375" style="12" customWidth="1"/>
    <col min="12070" max="12070" width="8.875" style="12" customWidth="1"/>
    <col min="12071" max="12071" width="7.875" style="12" customWidth="1"/>
    <col min="12072" max="12072" width="4.875" style="12" customWidth="1"/>
    <col min="12073" max="12073" width="3" style="12" customWidth="1"/>
    <col min="12074" max="12289" width="6.375" style="12"/>
    <col min="12290" max="12290" width="2" style="12" customWidth="1"/>
    <col min="12291" max="12292" width="6.375" style="12" customWidth="1"/>
    <col min="12293" max="12293" width="7.875" style="12" customWidth="1"/>
    <col min="12294" max="12313" width="6.625" style="12" customWidth="1"/>
    <col min="12314" max="12315" width="9.875" style="12" customWidth="1"/>
    <col min="12316" max="12323" width="8.875" style="12" customWidth="1"/>
    <col min="12324" max="12324" width="9.75" style="12" customWidth="1"/>
    <col min="12325" max="12325" width="9.375" style="12" customWidth="1"/>
    <col min="12326" max="12326" width="8.875" style="12" customWidth="1"/>
    <col min="12327" max="12327" width="7.875" style="12" customWidth="1"/>
    <col min="12328" max="12328" width="4.875" style="12" customWidth="1"/>
    <col min="12329" max="12329" width="3" style="12" customWidth="1"/>
    <col min="12330" max="12545" width="6.375" style="12"/>
    <col min="12546" max="12546" width="2" style="12" customWidth="1"/>
    <col min="12547" max="12548" width="6.375" style="12" customWidth="1"/>
    <col min="12549" max="12549" width="7.875" style="12" customWidth="1"/>
    <col min="12550" max="12569" width="6.625" style="12" customWidth="1"/>
    <col min="12570" max="12571" width="9.875" style="12" customWidth="1"/>
    <col min="12572" max="12579" width="8.875" style="12" customWidth="1"/>
    <col min="12580" max="12580" width="9.75" style="12" customWidth="1"/>
    <col min="12581" max="12581" width="9.375" style="12" customWidth="1"/>
    <col min="12582" max="12582" width="8.875" style="12" customWidth="1"/>
    <col min="12583" max="12583" width="7.875" style="12" customWidth="1"/>
    <col min="12584" max="12584" width="4.875" style="12" customWidth="1"/>
    <col min="12585" max="12585" width="3" style="12" customWidth="1"/>
    <col min="12586" max="12801" width="6.375" style="12"/>
    <col min="12802" max="12802" width="2" style="12" customWidth="1"/>
    <col min="12803" max="12804" width="6.375" style="12" customWidth="1"/>
    <col min="12805" max="12805" width="7.875" style="12" customWidth="1"/>
    <col min="12806" max="12825" width="6.625" style="12" customWidth="1"/>
    <col min="12826" max="12827" width="9.875" style="12" customWidth="1"/>
    <col min="12828" max="12835" width="8.875" style="12" customWidth="1"/>
    <col min="12836" max="12836" width="9.75" style="12" customWidth="1"/>
    <col min="12837" max="12837" width="9.375" style="12" customWidth="1"/>
    <col min="12838" max="12838" width="8.875" style="12" customWidth="1"/>
    <col min="12839" max="12839" width="7.875" style="12" customWidth="1"/>
    <col min="12840" max="12840" width="4.875" style="12" customWidth="1"/>
    <col min="12841" max="12841" width="3" style="12" customWidth="1"/>
    <col min="12842" max="13057" width="6.375" style="12"/>
    <col min="13058" max="13058" width="2" style="12" customWidth="1"/>
    <col min="13059" max="13060" width="6.375" style="12" customWidth="1"/>
    <col min="13061" max="13061" width="7.875" style="12" customWidth="1"/>
    <col min="13062" max="13081" width="6.625" style="12" customWidth="1"/>
    <col min="13082" max="13083" width="9.875" style="12" customWidth="1"/>
    <col min="13084" max="13091" width="8.875" style="12" customWidth="1"/>
    <col min="13092" max="13092" width="9.75" style="12" customWidth="1"/>
    <col min="13093" max="13093" width="9.375" style="12" customWidth="1"/>
    <col min="13094" max="13094" width="8.875" style="12" customWidth="1"/>
    <col min="13095" max="13095" width="7.875" style="12" customWidth="1"/>
    <col min="13096" max="13096" width="4.875" style="12" customWidth="1"/>
    <col min="13097" max="13097" width="3" style="12" customWidth="1"/>
    <col min="13098" max="13313" width="6.375" style="12"/>
    <col min="13314" max="13314" width="2" style="12" customWidth="1"/>
    <col min="13315" max="13316" width="6.375" style="12" customWidth="1"/>
    <col min="13317" max="13317" width="7.875" style="12" customWidth="1"/>
    <col min="13318" max="13337" width="6.625" style="12" customWidth="1"/>
    <col min="13338" max="13339" width="9.875" style="12" customWidth="1"/>
    <col min="13340" max="13347" width="8.875" style="12" customWidth="1"/>
    <col min="13348" max="13348" width="9.75" style="12" customWidth="1"/>
    <col min="13349" max="13349" width="9.375" style="12" customWidth="1"/>
    <col min="13350" max="13350" width="8.875" style="12" customWidth="1"/>
    <col min="13351" max="13351" width="7.875" style="12" customWidth="1"/>
    <col min="13352" max="13352" width="4.875" style="12" customWidth="1"/>
    <col min="13353" max="13353" width="3" style="12" customWidth="1"/>
    <col min="13354" max="13569" width="6.375" style="12"/>
    <col min="13570" max="13570" width="2" style="12" customWidth="1"/>
    <col min="13571" max="13572" width="6.375" style="12" customWidth="1"/>
    <col min="13573" max="13573" width="7.875" style="12" customWidth="1"/>
    <col min="13574" max="13593" width="6.625" style="12" customWidth="1"/>
    <col min="13594" max="13595" width="9.875" style="12" customWidth="1"/>
    <col min="13596" max="13603" width="8.875" style="12" customWidth="1"/>
    <col min="13604" max="13604" width="9.75" style="12" customWidth="1"/>
    <col min="13605" max="13605" width="9.375" style="12" customWidth="1"/>
    <col min="13606" max="13606" width="8.875" style="12" customWidth="1"/>
    <col min="13607" max="13607" width="7.875" style="12" customWidth="1"/>
    <col min="13608" max="13608" width="4.875" style="12" customWidth="1"/>
    <col min="13609" max="13609" width="3" style="12" customWidth="1"/>
    <col min="13610" max="13825" width="6.375" style="12"/>
    <col min="13826" max="13826" width="2" style="12" customWidth="1"/>
    <col min="13827" max="13828" width="6.375" style="12" customWidth="1"/>
    <col min="13829" max="13829" width="7.875" style="12" customWidth="1"/>
    <col min="13830" max="13849" width="6.625" style="12" customWidth="1"/>
    <col min="13850" max="13851" width="9.875" style="12" customWidth="1"/>
    <col min="13852" max="13859" width="8.875" style="12" customWidth="1"/>
    <col min="13860" max="13860" width="9.75" style="12" customWidth="1"/>
    <col min="13861" max="13861" width="9.375" style="12" customWidth="1"/>
    <col min="13862" max="13862" width="8.875" style="12" customWidth="1"/>
    <col min="13863" max="13863" width="7.875" style="12" customWidth="1"/>
    <col min="13864" max="13864" width="4.875" style="12" customWidth="1"/>
    <col min="13865" max="13865" width="3" style="12" customWidth="1"/>
    <col min="13866" max="14081" width="6.375" style="12"/>
    <col min="14082" max="14082" width="2" style="12" customWidth="1"/>
    <col min="14083" max="14084" width="6.375" style="12" customWidth="1"/>
    <col min="14085" max="14085" width="7.875" style="12" customWidth="1"/>
    <col min="14086" max="14105" width="6.625" style="12" customWidth="1"/>
    <col min="14106" max="14107" width="9.875" style="12" customWidth="1"/>
    <col min="14108" max="14115" width="8.875" style="12" customWidth="1"/>
    <col min="14116" max="14116" width="9.75" style="12" customWidth="1"/>
    <col min="14117" max="14117" width="9.375" style="12" customWidth="1"/>
    <col min="14118" max="14118" width="8.875" style="12" customWidth="1"/>
    <col min="14119" max="14119" width="7.875" style="12" customWidth="1"/>
    <col min="14120" max="14120" width="4.875" style="12" customWidth="1"/>
    <col min="14121" max="14121" width="3" style="12" customWidth="1"/>
    <col min="14122" max="14337" width="6.375" style="12"/>
    <col min="14338" max="14338" width="2" style="12" customWidth="1"/>
    <col min="14339" max="14340" width="6.375" style="12" customWidth="1"/>
    <col min="14341" max="14341" width="7.875" style="12" customWidth="1"/>
    <col min="14342" max="14361" width="6.625" style="12" customWidth="1"/>
    <col min="14362" max="14363" width="9.875" style="12" customWidth="1"/>
    <col min="14364" max="14371" width="8.875" style="12" customWidth="1"/>
    <col min="14372" max="14372" width="9.75" style="12" customWidth="1"/>
    <col min="14373" max="14373" width="9.375" style="12" customWidth="1"/>
    <col min="14374" max="14374" width="8.875" style="12" customWidth="1"/>
    <col min="14375" max="14375" width="7.875" style="12" customWidth="1"/>
    <col min="14376" max="14376" width="4.875" style="12" customWidth="1"/>
    <col min="14377" max="14377" width="3" style="12" customWidth="1"/>
    <col min="14378" max="14593" width="6.375" style="12"/>
    <col min="14594" max="14594" width="2" style="12" customWidth="1"/>
    <col min="14595" max="14596" width="6.375" style="12" customWidth="1"/>
    <col min="14597" max="14597" width="7.875" style="12" customWidth="1"/>
    <col min="14598" max="14617" width="6.625" style="12" customWidth="1"/>
    <col min="14618" max="14619" width="9.875" style="12" customWidth="1"/>
    <col min="14620" max="14627" width="8.875" style="12" customWidth="1"/>
    <col min="14628" max="14628" width="9.75" style="12" customWidth="1"/>
    <col min="14629" max="14629" width="9.375" style="12" customWidth="1"/>
    <col min="14630" max="14630" width="8.875" style="12" customWidth="1"/>
    <col min="14631" max="14631" width="7.875" style="12" customWidth="1"/>
    <col min="14632" max="14632" width="4.875" style="12" customWidth="1"/>
    <col min="14633" max="14633" width="3" style="12" customWidth="1"/>
    <col min="14634" max="14849" width="6.375" style="12"/>
    <col min="14850" max="14850" width="2" style="12" customWidth="1"/>
    <col min="14851" max="14852" width="6.375" style="12" customWidth="1"/>
    <col min="14853" max="14853" width="7.875" style="12" customWidth="1"/>
    <col min="14854" max="14873" width="6.625" style="12" customWidth="1"/>
    <col min="14874" max="14875" width="9.875" style="12" customWidth="1"/>
    <col min="14876" max="14883" width="8.875" style="12" customWidth="1"/>
    <col min="14884" max="14884" width="9.75" style="12" customWidth="1"/>
    <col min="14885" max="14885" width="9.375" style="12" customWidth="1"/>
    <col min="14886" max="14886" width="8.875" style="12" customWidth="1"/>
    <col min="14887" max="14887" width="7.875" style="12" customWidth="1"/>
    <col min="14888" max="14888" width="4.875" style="12" customWidth="1"/>
    <col min="14889" max="14889" width="3" style="12" customWidth="1"/>
    <col min="14890" max="15105" width="6.375" style="12"/>
    <col min="15106" max="15106" width="2" style="12" customWidth="1"/>
    <col min="15107" max="15108" width="6.375" style="12" customWidth="1"/>
    <col min="15109" max="15109" width="7.875" style="12" customWidth="1"/>
    <col min="15110" max="15129" width="6.625" style="12" customWidth="1"/>
    <col min="15130" max="15131" width="9.875" style="12" customWidth="1"/>
    <col min="15132" max="15139" width="8.875" style="12" customWidth="1"/>
    <col min="15140" max="15140" width="9.75" style="12" customWidth="1"/>
    <col min="15141" max="15141" width="9.375" style="12" customWidth="1"/>
    <col min="15142" max="15142" width="8.875" style="12" customWidth="1"/>
    <col min="15143" max="15143" width="7.875" style="12" customWidth="1"/>
    <col min="15144" max="15144" width="4.875" style="12" customWidth="1"/>
    <col min="15145" max="15145" width="3" style="12" customWidth="1"/>
    <col min="15146" max="15361" width="6.375" style="12"/>
    <col min="15362" max="15362" width="2" style="12" customWidth="1"/>
    <col min="15363" max="15364" width="6.375" style="12" customWidth="1"/>
    <col min="15365" max="15365" width="7.875" style="12" customWidth="1"/>
    <col min="15366" max="15385" width="6.625" style="12" customWidth="1"/>
    <col min="15386" max="15387" width="9.875" style="12" customWidth="1"/>
    <col min="15388" max="15395" width="8.875" style="12" customWidth="1"/>
    <col min="15396" max="15396" width="9.75" style="12" customWidth="1"/>
    <col min="15397" max="15397" width="9.375" style="12" customWidth="1"/>
    <col min="15398" max="15398" width="8.875" style="12" customWidth="1"/>
    <col min="15399" max="15399" width="7.875" style="12" customWidth="1"/>
    <col min="15400" max="15400" width="4.875" style="12" customWidth="1"/>
    <col min="15401" max="15401" width="3" style="12" customWidth="1"/>
    <col min="15402" max="15617" width="6.375" style="12"/>
    <col min="15618" max="15618" width="2" style="12" customWidth="1"/>
    <col min="15619" max="15620" width="6.375" style="12" customWidth="1"/>
    <col min="15621" max="15621" width="7.875" style="12" customWidth="1"/>
    <col min="15622" max="15641" width="6.625" style="12" customWidth="1"/>
    <col min="15642" max="15643" width="9.875" style="12" customWidth="1"/>
    <col min="15644" max="15651" width="8.875" style="12" customWidth="1"/>
    <col min="15652" max="15652" width="9.75" style="12" customWidth="1"/>
    <col min="15653" max="15653" width="9.375" style="12" customWidth="1"/>
    <col min="15654" max="15654" width="8.875" style="12" customWidth="1"/>
    <col min="15655" max="15655" width="7.875" style="12" customWidth="1"/>
    <col min="15656" max="15656" width="4.875" style="12" customWidth="1"/>
    <col min="15657" max="15657" width="3" style="12" customWidth="1"/>
    <col min="15658" max="15873" width="6.375" style="12"/>
    <col min="15874" max="15874" width="2" style="12" customWidth="1"/>
    <col min="15875" max="15876" width="6.375" style="12" customWidth="1"/>
    <col min="15877" max="15877" width="7.875" style="12" customWidth="1"/>
    <col min="15878" max="15897" width="6.625" style="12" customWidth="1"/>
    <col min="15898" max="15899" width="9.875" style="12" customWidth="1"/>
    <col min="15900" max="15907" width="8.875" style="12" customWidth="1"/>
    <col min="15908" max="15908" width="9.75" style="12" customWidth="1"/>
    <col min="15909" max="15909" width="9.375" style="12" customWidth="1"/>
    <col min="15910" max="15910" width="8.875" style="12" customWidth="1"/>
    <col min="15911" max="15911" width="7.875" style="12" customWidth="1"/>
    <col min="15912" max="15912" width="4.875" style="12" customWidth="1"/>
    <col min="15913" max="15913" width="3" style="12" customWidth="1"/>
    <col min="15914" max="16129" width="6.375" style="12"/>
    <col min="16130" max="16130" width="2" style="12" customWidth="1"/>
    <col min="16131" max="16132" width="6.375" style="12" customWidth="1"/>
    <col min="16133" max="16133" width="7.875" style="12" customWidth="1"/>
    <col min="16134" max="16153" width="6.625" style="12" customWidth="1"/>
    <col min="16154" max="16155" width="9.875" style="12" customWidth="1"/>
    <col min="16156" max="16163" width="8.875" style="12" customWidth="1"/>
    <col min="16164" max="16164" width="9.75" style="12" customWidth="1"/>
    <col min="16165" max="16165" width="9.375" style="12" customWidth="1"/>
    <col min="16166" max="16166" width="8.875" style="12" customWidth="1"/>
    <col min="16167" max="16167" width="7.875" style="12" customWidth="1"/>
    <col min="16168" max="16168" width="4.875" style="12" customWidth="1"/>
    <col min="16169" max="16169" width="3" style="12" customWidth="1"/>
    <col min="16170" max="16384" width="6.375" style="12"/>
  </cols>
  <sheetData>
    <row r="2" spans="2:41" ht="17.25">
      <c r="B2" s="112" t="s">
        <v>85</v>
      </c>
    </row>
    <row r="3" spans="2:41" ht="9.75" customHeight="1" thickBot="1"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 t="s">
        <v>13</v>
      </c>
    </row>
    <row r="4" spans="2:41">
      <c r="B4" s="16"/>
      <c r="C4" s="85"/>
      <c r="D4" s="86"/>
      <c r="E4" s="253">
        <v>1994</v>
      </c>
      <c r="F4" s="253">
        <v>1995</v>
      </c>
      <c r="G4" s="253">
        <v>1996</v>
      </c>
      <c r="H4" s="253">
        <v>1997</v>
      </c>
      <c r="I4" s="253">
        <v>1998</v>
      </c>
      <c r="J4" s="253">
        <v>1999</v>
      </c>
      <c r="K4" s="253">
        <v>2000</v>
      </c>
      <c r="L4" s="253">
        <v>2001</v>
      </c>
      <c r="M4" s="253">
        <v>2002</v>
      </c>
      <c r="N4" s="253">
        <v>2003</v>
      </c>
      <c r="O4" s="253">
        <v>2004</v>
      </c>
      <c r="P4" s="253">
        <v>2005</v>
      </c>
      <c r="Q4" s="255">
        <v>2006</v>
      </c>
      <c r="R4" s="255">
        <v>2007</v>
      </c>
      <c r="S4" s="255">
        <v>2008</v>
      </c>
      <c r="T4" s="255">
        <v>2009</v>
      </c>
      <c r="U4" s="255">
        <v>2010</v>
      </c>
      <c r="V4" s="255">
        <v>2011</v>
      </c>
      <c r="W4" s="255">
        <v>2012</v>
      </c>
      <c r="X4" s="255">
        <v>2013</v>
      </c>
      <c r="Y4" s="114" t="s">
        <v>14</v>
      </c>
      <c r="Z4" s="128" t="s">
        <v>14</v>
      </c>
      <c r="AA4" s="259">
        <v>2014</v>
      </c>
      <c r="AB4" s="255">
        <v>2015</v>
      </c>
      <c r="AC4" s="255">
        <v>2016</v>
      </c>
      <c r="AD4" s="255">
        <v>2017</v>
      </c>
      <c r="AE4" s="255">
        <v>2018</v>
      </c>
      <c r="AF4" s="255">
        <v>2019</v>
      </c>
      <c r="AG4" s="255">
        <v>2020</v>
      </c>
      <c r="AH4" s="255">
        <v>2021</v>
      </c>
      <c r="AI4" s="114" t="s">
        <v>15</v>
      </c>
      <c r="AJ4" s="128" t="s">
        <v>15</v>
      </c>
      <c r="AK4" s="120" t="s">
        <v>83</v>
      </c>
      <c r="AL4" s="87" t="s">
        <v>83</v>
      </c>
      <c r="AM4" s="88"/>
      <c r="AN4" s="89"/>
    </row>
    <row r="5" spans="2:41" ht="14.25" thickBot="1">
      <c r="B5" s="149"/>
      <c r="C5" s="150"/>
      <c r="D5" s="150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6"/>
      <c r="R5" s="256"/>
      <c r="S5" s="256"/>
      <c r="T5" s="256"/>
      <c r="U5" s="256"/>
      <c r="V5" s="256"/>
      <c r="W5" s="256"/>
      <c r="X5" s="256"/>
      <c r="Y5" s="151" t="s">
        <v>16</v>
      </c>
      <c r="Z5" s="152" t="s">
        <v>16</v>
      </c>
      <c r="AA5" s="260"/>
      <c r="AB5" s="254"/>
      <c r="AC5" s="254"/>
      <c r="AD5" s="254"/>
      <c r="AE5" s="254"/>
      <c r="AF5" s="254"/>
      <c r="AG5" s="254"/>
      <c r="AH5" s="254"/>
      <c r="AI5" s="151" t="s">
        <v>17</v>
      </c>
      <c r="AJ5" s="152" t="s">
        <v>18</v>
      </c>
      <c r="AK5" s="153" t="s">
        <v>19</v>
      </c>
      <c r="AL5" s="154" t="s">
        <v>19</v>
      </c>
      <c r="AM5" s="155"/>
      <c r="AN5" s="156"/>
    </row>
    <row r="6" spans="2:41" ht="14.25">
      <c r="B6" s="19" t="s">
        <v>20</v>
      </c>
      <c r="C6" s="136"/>
      <c r="D6" s="136"/>
      <c r="E6" s="137" t="s">
        <v>21</v>
      </c>
      <c r="F6" s="138">
        <v>8447.2457341017071</v>
      </c>
      <c r="G6" s="138">
        <v>9749.2025101449963</v>
      </c>
      <c r="H6" s="138">
        <v>13114.104170077153</v>
      </c>
      <c r="I6" s="138">
        <v>7814.3383502903998</v>
      </c>
      <c r="J6" s="138">
        <v>1810.7089812923336</v>
      </c>
      <c r="K6" s="138">
        <v>2131.7963442106784</v>
      </c>
      <c r="L6" s="138">
        <v>7797.0955222203829</v>
      </c>
      <c r="M6" s="138">
        <v>8177.4347002293944</v>
      </c>
      <c r="N6" s="138">
        <v>5028.1491639681344</v>
      </c>
      <c r="O6" s="138">
        <v>10531.077040977074</v>
      </c>
      <c r="P6" s="138">
        <v>16188.195099222823</v>
      </c>
      <c r="Q6" s="139">
        <v>17166.527442444174</v>
      </c>
      <c r="R6" s="139">
        <v>19388.072859409236</v>
      </c>
      <c r="S6" s="139">
        <v>23347.511485863241</v>
      </c>
      <c r="T6" s="139">
        <v>20635.82544402832</v>
      </c>
      <c r="U6" s="139">
        <v>22131.471817142519</v>
      </c>
      <c r="V6" s="139">
        <v>39491.989542478019</v>
      </c>
      <c r="W6" s="139">
        <v>33477.418049652406</v>
      </c>
      <c r="X6" s="139">
        <v>40469.847682317188</v>
      </c>
      <c r="Y6" s="140">
        <f t="shared" ref="Y6:Y52" si="0">SUM(E6:X6)</f>
        <v>306898.0119400702</v>
      </c>
      <c r="Z6" s="141">
        <f>Y6*0.01*110/10000</f>
        <v>33.758781313407717</v>
      </c>
      <c r="AA6" s="142">
        <v>43408.793432985396</v>
      </c>
      <c r="AB6" s="143">
        <v>35056.969769269403</v>
      </c>
      <c r="AC6" s="144">
        <v>14067.942146839552</v>
      </c>
      <c r="AD6" s="144">
        <v>42538.206338733246</v>
      </c>
      <c r="AE6" s="144">
        <v>55202.090815097319</v>
      </c>
      <c r="AF6" s="144">
        <v>55253.461275016823</v>
      </c>
      <c r="AG6" s="144">
        <v>37012.549658000971</v>
      </c>
      <c r="AH6" s="144">
        <v>48863.842694804945</v>
      </c>
      <c r="AI6" s="140">
        <f>SUM(AA6:AH6)</f>
        <v>331403.85613074771</v>
      </c>
      <c r="AJ6" s="141">
        <f>AI6*0.01*120/10000</f>
        <v>39.768462735689731</v>
      </c>
      <c r="AK6" s="145">
        <f>Z6+AJ6</f>
        <v>73.527244049097447</v>
      </c>
      <c r="AL6" s="146">
        <f>AK6</f>
        <v>73.527244049097447</v>
      </c>
      <c r="AM6" s="147">
        <f>AK6/$AK$49</f>
        <v>0.26089922102549512</v>
      </c>
      <c r="AN6" s="148">
        <v>26</v>
      </c>
      <c r="AO6" s="18"/>
    </row>
    <row r="7" spans="2:41" ht="14.25">
      <c r="B7" s="19"/>
      <c r="C7" s="111" t="s">
        <v>22</v>
      </c>
      <c r="D7" s="66"/>
      <c r="E7" s="73">
        <v>1789</v>
      </c>
      <c r="F7" s="74">
        <v>3183.4778570145445</v>
      </c>
      <c r="G7" s="74">
        <v>2317.4487313118834</v>
      </c>
      <c r="H7" s="74">
        <v>1862.2905484609485</v>
      </c>
      <c r="I7" s="74">
        <v>1300.7911380439959</v>
      </c>
      <c r="J7" s="74">
        <v>360.24769438788081</v>
      </c>
      <c r="K7" s="74">
        <v>933.54773951447635</v>
      </c>
      <c r="L7" s="74">
        <v>2157.6590095249303</v>
      </c>
      <c r="M7" s="74">
        <v>2621.552020977846</v>
      </c>
      <c r="N7" s="74">
        <v>3979.9655171292616</v>
      </c>
      <c r="O7" s="74">
        <v>5862.6008859834074</v>
      </c>
      <c r="P7" s="74">
        <v>6575.0890104788414</v>
      </c>
      <c r="Q7" s="75">
        <v>6169.0890091219135</v>
      </c>
      <c r="R7" s="75">
        <v>6218.2373963365681</v>
      </c>
      <c r="S7" s="75">
        <v>6495.9926706361321</v>
      </c>
      <c r="T7" s="75">
        <v>6898.9214841262028</v>
      </c>
      <c r="U7" s="75">
        <v>7251.6874880968808</v>
      </c>
      <c r="V7" s="75">
        <v>12649.2771287509</v>
      </c>
      <c r="W7" s="76">
        <v>13479.207971232354</v>
      </c>
      <c r="X7" s="76">
        <v>9103.5390291968633</v>
      </c>
      <c r="Y7" s="116">
        <f t="shared" si="0"/>
        <v>101209.62233032583</v>
      </c>
      <c r="Z7" s="130">
        <f>Y7*0.01*110/10000</f>
        <v>11.13305845633584</v>
      </c>
      <c r="AA7" s="123">
        <v>10889.438332375714</v>
      </c>
      <c r="AB7" s="77">
        <v>10011.156795119385</v>
      </c>
      <c r="AC7" s="78">
        <v>9534.2853798757078</v>
      </c>
      <c r="AD7" s="78">
        <v>12416.807257487726</v>
      </c>
      <c r="AE7" s="78">
        <v>11217.315894821382</v>
      </c>
      <c r="AF7" s="78">
        <v>12020.620012671396</v>
      </c>
      <c r="AG7" s="78">
        <v>11042.75900467656</v>
      </c>
      <c r="AH7" s="78">
        <v>10019.881548917932</v>
      </c>
      <c r="AI7" s="116">
        <f t="shared" ref="AI7:AI52" si="1">SUM(AA7:AH7)</f>
        <v>87152.264225945808</v>
      </c>
      <c r="AJ7" s="130">
        <f>AI7*0.01*120/10000</f>
        <v>10.458271707113497</v>
      </c>
      <c r="AK7" s="122">
        <f>Z7+AJ7</f>
        <v>21.591330163449335</v>
      </c>
      <c r="AL7" s="110">
        <f t="shared" ref="AL7:AL49" si="2">AK7</f>
        <v>21.591330163449335</v>
      </c>
      <c r="AM7" s="72">
        <f>AK7/$AK$49</f>
        <v>7.6613251229526461E-2</v>
      </c>
      <c r="AN7" s="91">
        <v>10</v>
      </c>
    </row>
    <row r="8" spans="2:41" ht="14.25" hidden="1">
      <c r="B8" s="19"/>
      <c r="C8" s="111" t="s">
        <v>23</v>
      </c>
      <c r="D8" s="66"/>
      <c r="E8" s="73">
        <v>1614</v>
      </c>
      <c r="F8" s="74">
        <v>1771.2921375849901</v>
      </c>
      <c r="G8" s="74">
        <v>3039.2110675284657</v>
      </c>
      <c r="H8" s="74">
        <v>5228.274328362244</v>
      </c>
      <c r="I8" s="74">
        <v>2286.4910999281719</v>
      </c>
      <c r="J8" s="74">
        <v>727.79138626924703</v>
      </c>
      <c r="K8" s="74">
        <v>-685.82818085819645</v>
      </c>
      <c r="L8" s="74">
        <v>2458.5423815736021</v>
      </c>
      <c r="M8" s="74">
        <v>3001.2842938553877</v>
      </c>
      <c r="N8" s="74">
        <v>30.803005332375733</v>
      </c>
      <c r="O8" s="74">
        <v>1872.7567231519124</v>
      </c>
      <c r="P8" s="74">
        <v>4901.743746244746</v>
      </c>
      <c r="Q8" s="75">
        <v>3892.6161621487054</v>
      </c>
      <c r="R8" s="75">
        <v>6038.9477737608486</v>
      </c>
      <c r="S8" s="75">
        <v>5842.1417298977085</v>
      </c>
      <c r="T8" s="75">
        <v>5906.96484948133</v>
      </c>
      <c r="U8" s="75">
        <v>6902.4010232382007</v>
      </c>
      <c r="V8" s="75">
        <v>9301.9737543626943</v>
      </c>
      <c r="W8" s="76">
        <v>8042.7712461353931</v>
      </c>
      <c r="X8" s="76">
        <v>8955.1889803117901</v>
      </c>
      <c r="Y8" s="117">
        <f t="shared" si="0"/>
        <v>81129.367508309617</v>
      </c>
      <c r="Z8" s="61"/>
      <c r="AA8" s="123">
        <v>15304.521496152034</v>
      </c>
      <c r="AB8" s="77">
        <v>11962.45758490484</v>
      </c>
      <c r="AC8" s="78">
        <v>-13322.827567363831</v>
      </c>
      <c r="AD8" s="78">
        <v>15308.928330878362</v>
      </c>
      <c r="AE8" s="78">
        <v>25507.039294429404</v>
      </c>
      <c r="AF8" s="78">
        <v>20058.519180273594</v>
      </c>
      <c r="AG8" s="78">
        <v>13857.056960970342</v>
      </c>
      <c r="AH8" s="78">
        <v>24898.910814168765</v>
      </c>
      <c r="AI8" s="117">
        <f t="shared" si="1"/>
        <v>113574.6060944135</v>
      </c>
      <c r="AJ8" s="61"/>
      <c r="AK8" s="123"/>
      <c r="AL8" s="110">
        <f t="shared" si="2"/>
        <v>0</v>
      </c>
      <c r="AM8" s="79"/>
      <c r="AN8" s="91"/>
    </row>
    <row r="9" spans="2:41" ht="14.25">
      <c r="B9" s="19"/>
      <c r="C9" s="111" t="s">
        <v>84</v>
      </c>
      <c r="D9" s="66"/>
      <c r="E9" s="73" t="s">
        <v>21</v>
      </c>
      <c r="F9" s="74">
        <v>334.22216708436986</v>
      </c>
      <c r="G9" s="74">
        <v>1111.8534120999414</v>
      </c>
      <c r="H9" s="74">
        <v>1755.227856980013</v>
      </c>
      <c r="I9" s="74">
        <v>823.28135773395309</v>
      </c>
      <c r="J9" s="74">
        <v>-236.24929782242953</v>
      </c>
      <c r="K9" s="74">
        <v>-132.21790860835188</v>
      </c>
      <c r="L9" s="74">
        <v>496.07138834058316</v>
      </c>
      <c r="M9" s="74">
        <v>229.07550627466426</v>
      </c>
      <c r="N9" s="74">
        <v>-61.583389507808846</v>
      </c>
      <c r="O9" s="74">
        <v>490.81107748900058</v>
      </c>
      <c r="P9" s="74">
        <v>1781.5617268804108</v>
      </c>
      <c r="Q9" s="75">
        <v>1508.9431065894616</v>
      </c>
      <c r="R9" s="75">
        <v>1131.3001916628937</v>
      </c>
      <c r="S9" s="75">
        <v>1301.4683869537976</v>
      </c>
      <c r="T9" s="75">
        <v>1610.2475263739288</v>
      </c>
      <c r="U9" s="75">
        <v>2085.3616231127089</v>
      </c>
      <c r="V9" s="75">
        <v>1509.3262469823758</v>
      </c>
      <c r="W9" s="76">
        <v>2362.2006614554034</v>
      </c>
      <c r="X9" s="76">
        <v>1784.7708274992474</v>
      </c>
      <c r="Y9" s="116">
        <f t="shared" si="0"/>
        <v>19885.672467574164</v>
      </c>
      <c r="Z9" s="130">
        <f>Y9*0.01*110/10000</f>
        <v>2.1874239714331578</v>
      </c>
      <c r="AA9" s="123">
        <v>3044.4639545173018</v>
      </c>
      <c r="AB9" s="77">
        <v>2761.3499232110062</v>
      </c>
      <c r="AC9" s="78">
        <v>2115.1840620354656</v>
      </c>
      <c r="AD9" s="78">
        <v>2679.6933917711299</v>
      </c>
      <c r="AE9" s="78">
        <v>2740.2573745812383</v>
      </c>
      <c r="AF9" s="78">
        <v>2671.6587724233018</v>
      </c>
      <c r="AG9" s="78">
        <v>2771.4963975324908</v>
      </c>
      <c r="AH9" s="78">
        <v>4804.0502292668252</v>
      </c>
      <c r="AI9" s="116">
        <f t="shared" si="1"/>
        <v>23588.154105338759</v>
      </c>
      <c r="AJ9" s="130">
        <f>AI9*0.01*120/10000</f>
        <v>2.830578492640651</v>
      </c>
      <c r="AK9" s="122">
        <f>Z9+AJ9</f>
        <v>5.0180024640738088</v>
      </c>
      <c r="AL9" s="110">
        <f t="shared" si="2"/>
        <v>5.0180024640738088</v>
      </c>
      <c r="AM9" s="72">
        <f>AK9/$AK$49</f>
        <v>1.7805548826318917E-2</v>
      </c>
      <c r="AN9" s="91"/>
    </row>
    <row r="10" spans="2:41" ht="0.75" hidden="1" customHeight="1" thickBot="1">
      <c r="B10" s="19"/>
      <c r="C10" s="66" t="s">
        <v>24</v>
      </c>
      <c r="D10" s="66"/>
      <c r="E10" s="73" t="s">
        <v>21</v>
      </c>
      <c r="F10" s="74">
        <v>414.1175943239304</v>
      </c>
      <c r="G10" s="74">
        <v>403.66168888039567</v>
      </c>
      <c r="H10" s="74">
        <v>742.89121348952972</v>
      </c>
      <c r="I10" s="74">
        <v>320.97563829701119</v>
      </c>
      <c r="J10" s="74">
        <v>-13.475225321986144</v>
      </c>
      <c r="K10" s="74">
        <v>-106.553553440519</v>
      </c>
      <c r="L10" s="74">
        <v>361.40469190521708</v>
      </c>
      <c r="M10" s="74">
        <v>451.45848317590958</v>
      </c>
      <c r="N10" s="74">
        <v>217.03469499897403</v>
      </c>
      <c r="O10" s="74">
        <v>472.92470308906638</v>
      </c>
      <c r="P10" s="74">
        <v>827.56996042263233</v>
      </c>
      <c r="Q10" s="75">
        <v>491.49050003655748</v>
      </c>
      <c r="R10" s="75">
        <v>1373.0247746404279</v>
      </c>
      <c r="S10" s="75">
        <v>1082.3175507679305</v>
      </c>
      <c r="T10" s="75">
        <v>338.92240800155537</v>
      </c>
      <c r="U10" s="75">
        <v>-113.14686251824793</v>
      </c>
      <c r="V10" s="75">
        <v>861.60849528415224</v>
      </c>
      <c r="W10" s="76">
        <v>118.60745184742089</v>
      </c>
      <c r="X10" s="76">
        <v>329.82300792147311</v>
      </c>
      <c r="Y10" s="117">
        <f t="shared" si="0"/>
        <v>8574.6572158014314</v>
      </c>
      <c r="Z10" s="61"/>
      <c r="AA10" s="123">
        <v>919.40220181788129</v>
      </c>
      <c r="AB10" s="77">
        <v>597.70094516056395</v>
      </c>
      <c r="AC10" s="78">
        <v>1432.5384156085488</v>
      </c>
      <c r="AD10" s="78">
        <v>1201.9462378206167</v>
      </c>
      <c r="AE10" s="78">
        <v>1582.0894622235567</v>
      </c>
      <c r="AF10" s="78">
        <v>1168.0132479742324</v>
      </c>
      <c r="AG10" s="78">
        <v>1959.5643847276465</v>
      </c>
      <c r="AH10" s="78">
        <v>1259.3832768999782</v>
      </c>
      <c r="AI10" s="117">
        <f t="shared" si="1"/>
        <v>10120.638172233024</v>
      </c>
      <c r="AJ10" s="61"/>
      <c r="AK10" s="123"/>
      <c r="AL10" s="109">
        <f t="shared" si="2"/>
        <v>0</v>
      </c>
      <c r="AM10" s="79"/>
      <c r="AN10" s="91"/>
    </row>
    <row r="11" spans="2:41" ht="0.75" hidden="1" customHeight="1" thickBot="1">
      <c r="B11" s="19"/>
      <c r="C11" s="66" t="s">
        <v>25</v>
      </c>
      <c r="D11" s="66"/>
      <c r="E11" s="73" t="s">
        <v>21</v>
      </c>
      <c r="F11" s="74">
        <v>347.16743809980574</v>
      </c>
      <c r="G11" s="74">
        <v>404.76657783487951</v>
      </c>
      <c r="H11" s="74">
        <v>171.64243884836068</v>
      </c>
      <c r="I11" s="74">
        <v>420.84619212154024</v>
      </c>
      <c r="J11" s="74">
        <v>382.75738675140997</v>
      </c>
      <c r="K11" s="74">
        <v>1073.8891961211275</v>
      </c>
      <c r="L11" s="74">
        <v>650.46540137666568</v>
      </c>
      <c r="M11" s="74">
        <v>437.18915020332679</v>
      </c>
      <c r="N11" s="74">
        <v>332.5107276990326</v>
      </c>
      <c r="O11" s="74">
        <v>770.61141324766811</v>
      </c>
      <c r="P11" s="74">
        <v>1735.6199932739753</v>
      </c>
      <c r="Q11" s="75">
        <v>1517.4651748695378</v>
      </c>
      <c r="R11" s="75">
        <v>1301.5913657967239</v>
      </c>
      <c r="S11" s="75">
        <v>2369.2648762042659</v>
      </c>
      <c r="T11" s="75">
        <v>1076.9262081796587</v>
      </c>
      <c r="U11" s="75">
        <v>1084.7481111323937</v>
      </c>
      <c r="V11" s="75">
        <v>2439.1802705372306</v>
      </c>
      <c r="W11" s="76">
        <v>3995.8938412692996</v>
      </c>
      <c r="X11" s="76">
        <v>3295.7691846752641</v>
      </c>
      <c r="Y11" s="117">
        <f t="shared" si="0"/>
        <v>23808.30494824217</v>
      </c>
      <c r="Z11" s="61"/>
      <c r="AA11" s="123">
        <v>3196.3018758848307</v>
      </c>
      <c r="AB11" s="77">
        <v>1593.0909913774428</v>
      </c>
      <c r="AC11" s="78">
        <v>1723.8443618076333</v>
      </c>
      <c r="AD11" s="78">
        <v>1829.5085180505707</v>
      </c>
      <c r="AE11" s="78">
        <v>4393.1931774746936</v>
      </c>
      <c r="AF11" s="78">
        <v>2475.8386133840345</v>
      </c>
      <c r="AG11" s="78">
        <v>1439.354309837797</v>
      </c>
      <c r="AH11" s="78">
        <v>824.96005293649409</v>
      </c>
      <c r="AI11" s="117">
        <f t="shared" si="1"/>
        <v>17476.091900753498</v>
      </c>
      <c r="AJ11" s="61"/>
      <c r="AK11" s="123"/>
      <c r="AL11" s="109">
        <f t="shared" si="2"/>
        <v>0</v>
      </c>
      <c r="AM11" s="79"/>
      <c r="AN11" s="91"/>
    </row>
    <row r="12" spans="2:41" ht="0.75" hidden="1" customHeight="1" thickBot="1">
      <c r="B12" s="19"/>
      <c r="C12" s="66" t="s">
        <v>26</v>
      </c>
      <c r="D12" s="66"/>
      <c r="E12" s="73" t="s">
        <v>21</v>
      </c>
      <c r="F12" s="74">
        <v>675.78493807688403</v>
      </c>
      <c r="G12" s="74">
        <v>1118.929388713249</v>
      </c>
      <c r="H12" s="74">
        <v>2558.5128190443402</v>
      </c>
      <c r="I12" s="74">
        <v>721.38791177566725</v>
      </c>
      <c r="J12" s="74">
        <v>594.75852266225274</v>
      </c>
      <c r="K12" s="74">
        <v>-1520.945914930453</v>
      </c>
      <c r="L12" s="74">
        <v>950.60089995113617</v>
      </c>
      <c r="M12" s="74">
        <v>1883.5611542014872</v>
      </c>
      <c r="N12" s="74">
        <v>-457.15902785782202</v>
      </c>
      <c r="O12" s="74">
        <v>138.40952932617728</v>
      </c>
      <c r="P12" s="74">
        <v>556.99206566772773</v>
      </c>
      <c r="Q12" s="75">
        <v>374.7173806531481</v>
      </c>
      <c r="R12" s="75">
        <v>2233.0314416608026</v>
      </c>
      <c r="S12" s="75">
        <v>1089.0909159717141</v>
      </c>
      <c r="T12" s="75">
        <v>2880.8687069261864</v>
      </c>
      <c r="U12" s="75">
        <v>3845.4381515113455</v>
      </c>
      <c r="V12" s="75">
        <v>4491.8587415589354</v>
      </c>
      <c r="W12" s="76">
        <v>1566.069291563269</v>
      </c>
      <c r="X12" s="76">
        <v>3544.8259602158059</v>
      </c>
      <c r="Y12" s="117">
        <f t="shared" si="0"/>
        <v>27246.732876691851</v>
      </c>
      <c r="Z12" s="61"/>
      <c r="AA12" s="123">
        <v>8144.3534639320214</v>
      </c>
      <c r="AB12" s="77">
        <v>7010.3157251558277</v>
      </c>
      <c r="AC12" s="78">
        <v>-18594.394406815478</v>
      </c>
      <c r="AD12" s="78">
        <v>9597.7801832360456</v>
      </c>
      <c r="AE12" s="78">
        <v>16791.49928014991</v>
      </c>
      <c r="AF12" s="78">
        <v>13743.008546492023</v>
      </c>
      <c r="AG12" s="78">
        <v>7686.6418688724088</v>
      </c>
      <c r="AH12" s="78">
        <v>18010.517255065464</v>
      </c>
      <c r="AI12" s="117">
        <f t="shared" si="1"/>
        <v>62389.721916088223</v>
      </c>
      <c r="AJ12" s="61"/>
      <c r="AK12" s="123"/>
      <c r="AL12" s="109">
        <f t="shared" si="2"/>
        <v>0</v>
      </c>
      <c r="AM12" s="79"/>
      <c r="AN12" s="91"/>
    </row>
    <row r="13" spans="2:41" ht="0.75" hidden="1" customHeight="1" thickBot="1">
      <c r="B13" s="19"/>
      <c r="C13" s="66" t="s">
        <v>27</v>
      </c>
      <c r="D13" s="66"/>
      <c r="E13" s="73" t="s">
        <v>21</v>
      </c>
      <c r="F13" s="74">
        <v>3312.4630776678905</v>
      </c>
      <c r="G13" s="74">
        <v>3835.6037970151597</v>
      </c>
      <c r="H13" s="74">
        <v>4954.4323054364613</v>
      </c>
      <c r="I13" s="74">
        <v>3551.2716664994732</v>
      </c>
      <c r="J13" s="74">
        <v>338.92456685353454</v>
      </c>
      <c r="K13" s="74">
        <v>1684.3802115148092</v>
      </c>
      <c r="L13" s="74">
        <v>2919.71516209322</v>
      </c>
      <c r="M13" s="74">
        <v>2166.1142584489844</v>
      </c>
      <c r="N13" s="74">
        <v>772.58422641402035</v>
      </c>
      <c r="O13" s="74">
        <v>2534.1879993283701</v>
      </c>
      <c r="P13" s="74">
        <v>4275.9125871689175</v>
      </c>
      <c r="Q13" s="75">
        <v>6038.2100519689448</v>
      </c>
      <c r="R13" s="75">
        <v>5007.3261352170684</v>
      </c>
      <c r="S13" s="75">
        <v>4043.2382749785347</v>
      </c>
      <c r="T13" s="75">
        <v>3540.401574120333</v>
      </c>
      <c r="U13" s="75">
        <v>4310.0890724990995</v>
      </c>
      <c r="V13" s="75">
        <v>13204.364013657023</v>
      </c>
      <c r="W13" s="76">
        <v>6396.9164046026235</v>
      </c>
      <c r="X13" s="76">
        <v>16587.361480787258</v>
      </c>
      <c r="Y13" s="117">
        <f t="shared" si="0"/>
        <v>89473.496866271715</v>
      </c>
      <c r="Z13" s="61"/>
      <c r="AA13" s="123">
        <v>12595.763579467102</v>
      </c>
      <c r="AB13" s="77">
        <v>11718.526203910576</v>
      </c>
      <c r="AC13" s="78">
        <v>11437.778636473759</v>
      </c>
      <c r="AD13" s="78">
        <v>10647.229707672339</v>
      </c>
      <c r="AE13" s="78">
        <v>12658.282657924621</v>
      </c>
      <c r="AF13" s="78">
        <v>15520.985181509323</v>
      </c>
      <c r="AG13" s="78">
        <v>7780.7628016865046</v>
      </c>
      <c r="AH13" s="78">
        <v>7220.1406323387218</v>
      </c>
      <c r="AI13" s="117">
        <f t="shared" si="1"/>
        <v>89579.469400982955</v>
      </c>
      <c r="AJ13" s="61"/>
      <c r="AK13" s="123"/>
      <c r="AL13" s="109">
        <f t="shared" si="2"/>
        <v>0</v>
      </c>
      <c r="AM13" s="79"/>
      <c r="AN13" s="91"/>
    </row>
    <row r="14" spans="2:41" ht="0.75" hidden="1" customHeight="1" thickBot="1">
      <c r="B14" s="19"/>
      <c r="C14" s="66" t="s">
        <v>28</v>
      </c>
      <c r="D14" s="66"/>
      <c r="E14" s="73" t="s">
        <v>21</v>
      </c>
      <c r="F14" s="74">
        <v>934.54581017911414</v>
      </c>
      <c r="G14" s="74">
        <v>1336.648182645414</v>
      </c>
      <c r="H14" s="74">
        <v>2043.7465885248553</v>
      </c>
      <c r="I14" s="74">
        <v>1667.8508035197981</v>
      </c>
      <c r="J14" s="74">
        <v>-119.05695468868745</v>
      </c>
      <c r="K14" s="74">
        <v>593.30137339681255</v>
      </c>
      <c r="L14" s="74">
        <v>1593.8742174534627</v>
      </c>
      <c r="M14" s="74">
        <v>528.01818024613954</v>
      </c>
      <c r="N14" s="74">
        <v>678.29024021428563</v>
      </c>
      <c r="O14" s="74">
        <v>1867.3569944183469</v>
      </c>
      <c r="P14" s="74">
        <v>2125.2630258126064</v>
      </c>
      <c r="Q14" s="75">
        <v>1984.2318023656087</v>
      </c>
      <c r="R14" s="75">
        <v>2607.5123069745791</v>
      </c>
      <c r="S14" s="75">
        <v>2016.0034435625544</v>
      </c>
      <c r="T14" s="75">
        <v>1631.8625948819406</v>
      </c>
      <c r="U14" s="75">
        <v>2247.7042787214982</v>
      </c>
      <c r="V14" s="75">
        <v>7133.3359613957873</v>
      </c>
      <c r="W14" s="76">
        <v>546.60094470549438</v>
      </c>
      <c r="X14" s="76">
        <v>10173.908631967652</v>
      </c>
      <c r="Y14" s="117">
        <f t="shared" si="0"/>
        <v>41590.998426297258</v>
      </c>
      <c r="Z14" s="61"/>
      <c r="AA14" s="123">
        <v>5567.5453949515622</v>
      </c>
      <c r="AB14" s="77">
        <v>4056.7954220461479</v>
      </c>
      <c r="AC14" s="78">
        <v>4691.2572115552439</v>
      </c>
      <c r="AD14" s="78">
        <v>4934.529618869954</v>
      </c>
      <c r="AE14" s="78">
        <v>6816.7141495719115</v>
      </c>
      <c r="AF14" s="78">
        <v>4363.2374882376325</v>
      </c>
      <c r="AG14" s="78">
        <v>3682.7974697566565</v>
      </c>
      <c r="AH14" s="78">
        <v>2950.7929594555394</v>
      </c>
      <c r="AI14" s="117">
        <f t="shared" si="1"/>
        <v>37063.669714444644</v>
      </c>
      <c r="AJ14" s="61"/>
      <c r="AK14" s="123"/>
      <c r="AL14" s="109">
        <f t="shared" si="2"/>
        <v>0</v>
      </c>
      <c r="AM14" s="79"/>
      <c r="AN14" s="91"/>
    </row>
    <row r="15" spans="2:41" ht="0.75" hidden="1" customHeight="1" thickBot="1">
      <c r="B15" s="19"/>
      <c r="C15" s="66" t="s">
        <v>29</v>
      </c>
      <c r="D15" s="66"/>
      <c r="E15" s="73" t="s">
        <v>21</v>
      </c>
      <c r="F15" s="74">
        <v>946.07152046036276</v>
      </c>
      <c r="G15" s="74">
        <v>1493.6186496023818</v>
      </c>
      <c r="H15" s="74">
        <v>1569.5506578536917</v>
      </c>
      <c r="I15" s="74">
        <v>916.47681313447652</v>
      </c>
      <c r="J15" s="74">
        <v>199.33776997221395</v>
      </c>
      <c r="K15" s="74">
        <v>584.95775961322101</v>
      </c>
      <c r="L15" s="74">
        <v>480.95936341454205</v>
      </c>
      <c r="M15" s="74">
        <v>306.91503085692466</v>
      </c>
      <c r="N15" s="74">
        <v>484.44927772207245</v>
      </c>
      <c r="O15" s="74">
        <v>498.27505046493962</v>
      </c>
      <c r="P15" s="74">
        <v>1184.7937610387453</v>
      </c>
      <c r="Q15" s="75">
        <v>743.73366101270369</v>
      </c>
      <c r="R15" s="75">
        <v>1029.5043842564596</v>
      </c>
      <c r="S15" s="75">
        <v>730.88472421563938</v>
      </c>
      <c r="T15" s="75">
        <v>483.40491668864456</v>
      </c>
      <c r="U15" s="75">
        <v>490.38665544149103</v>
      </c>
      <c r="V15" s="75">
        <v>3611.069021059684</v>
      </c>
      <c r="W15" s="76">
        <v>3810.3951535433225</v>
      </c>
      <c r="X15" s="76">
        <v>3906.7234650792398</v>
      </c>
      <c r="Y15" s="117">
        <f t="shared" si="0"/>
        <v>23471.507635430753</v>
      </c>
      <c r="Z15" s="61"/>
      <c r="AA15" s="123">
        <v>4834.5954482471698</v>
      </c>
      <c r="AB15" s="77">
        <v>3212.9632806019672</v>
      </c>
      <c r="AC15" s="78">
        <v>3134.5661211113347</v>
      </c>
      <c r="AD15" s="78">
        <v>3519.8560057691911</v>
      </c>
      <c r="AE15" s="78">
        <v>3446.5620564508145</v>
      </c>
      <c r="AF15" s="78">
        <v>8879.1543679493316</v>
      </c>
      <c r="AG15" s="78">
        <v>1659.1787850161766</v>
      </c>
      <c r="AH15" s="78">
        <v>1363.3613225220647</v>
      </c>
      <c r="AI15" s="117">
        <f t="shared" si="1"/>
        <v>30050.237387668054</v>
      </c>
      <c r="AJ15" s="61"/>
      <c r="AK15" s="123"/>
      <c r="AL15" s="109">
        <f t="shared" si="2"/>
        <v>0</v>
      </c>
      <c r="AM15" s="79"/>
      <c r="AN15" s="91"/>
    </row>
    <row r="16" spans="2:41" ht="0.75" hidden="1" customHeight="1" thickBot="1">
      <c r="B16" s="19"/>
      <c r="C16" s="66" t="s">
        <v>30</v>
      </c>
      <c r="D16" s="66"/>
      <c r="E16" s="73" t="s">
        <v>21</v>
      </c>
      <c r="F16" s="74">
        <v>371.2885380290258</v>
      </c>
      <c r="G16" s="74">
        <v>522.02332830189914</v>
      </c>
      <c r="H16" s="74">
        <v>992.30914417348458</v>
      </c>
      <c r="I16" s="74">
        <v>445.45915966027371</v>
      </c>
      <c r="J16" s="74">
        <v>-332.30610089238166</v>
      </c>
      <c r="K16" s="74">
        <v>-3.814589519305045</v>
      </c>
      <c r="L16" s="74">
        <v>570.28851444570546</v>
      </c>
      <c r="M16" s="74">
        <v>257.2981462463195</v>
      </c>
      <c r="N16" s="74">
        <v>-504.23606538991459</v>
      </c>
      <c r="O16" s="74">
        <v>162.55136331421713</v>
      </c>
      <c r="P16" s="74">
        <v>524.35233704451014</v>
      </c>
      <c r="Q16" s="75">
        <v>2941.3458826509809</v>
      </c>
      <c r="R16" s="75">
        <v>325.161137019732</v>
      </c>
      <c r="S16" s="75">
        <v>591.18734741053231</v>
      </c>
      <c r="T16" s="75">
        <v>615.7589221157989</v>
      </c>
      <c r="U16" s="75">
        <v>1058.1748348053065</v>
      </c>
      <c r="V16" s="75">
        <v>1441.2210044018552</v>
      </c>
      <c r="W16" s="76">
        <v>1308.4514084380125</v>
      </c>
      <c r="X16" s="76">
        <v>1264.9531795899902</v>
      </c>
      <c r="Y16" s="117">
        <f t="shared" si="0"/>
        <v>12551.467491846044</v>
      </c>
      <c r="Z16" s="61"/>
      <c r="AA16" s="123">
        <v>1292.5551833778143</v>
      </c>
      <c r="AB16" s="77">
        <v>2917.9390365502913</v>
      </c>
      <c r="AC16" s="78">
        <v>1269.0511135707141</v>
      </c>
      <c r="AD16" s="78">
        <v>1072.831595477684</v>
      </c>
      <c r="AE16" s="78">
        <v>1261.5478677864357</v>
      </c>
      <c r="AF16" s="78">
        <v>589.59215689961525</v>
      </c>
      <c r="AG16" s="78">
        <v>1431.5629477725327</v>
      </c>
      <c r="AH16" s="78">
        <v>2118.446843762044</v>
      </c>
      <c r="AI16" s="117">
        <f t="shared" si="1"/>
        <v>11953.52674519713</v>
      </c>
      <c r="AJ16" s="61"/>
      <c r="AK16" s="123"/>
      <c r="AL16" s="109">
        <f t="shared" si="2"/>
        <v>0</v>
      </c>
      <c r="AM16" s="79"/>
      <c r="AN16" s="91"/>
    </row>
    <row r="17" spans="2:40" ht="0.75" hidden="1" customHeight="1" thickBot="1">
      <c r="B17" s="19"/>
      <c r="C17" s="66" t="s">
        <v>31</v>
      </c>
      <c r="D17" s="66"/>
      <c r="E17" s="73" t="s">
        <v>21</v>
      </c>
      <c r="F17" s="74">
        <v>1060.557208999388</v>
      </c>
      <c r="G17" s="74">
        <v>483.31363646546458</v>
      </c>
      <c r="H17" s="74">
        <v>348.82591488443023</v>
      </c>
      <c r="I17" s="74">
        <v>521.48489018492501</v>
      </c>
      <c r="J17" s="74">
        <v>590.94985246238969</v>
      </c>
      <c r="K17" s="74">
        <v>509.93566802408048</v>
      </c>
      <c r="L17" s="74">
        <v>274.59306677950963</v>
      </c>
      <c r="M17" s="74">
        <v>1073.882901099601</v>
      </c>
      <c r="N17" s="74">
        <v>114.08077386757691</v>
      </c>
      <c r="O17" s="74">
        <v>6.0045911308663449</v>
      </c>
      <c r="P17" s="74">
        <v>441.50346327305539</v>
      </c>
      <c r="Q17" s="75">
        <v>368.89870593965168</v>
      </c>
      <c r="R17" s="75">
        <v>1045.1483069662975</v>
      </c>
      <c r="S17" s="75">
        <v>705.16275978980843</v>
      </c>
      <c r="T17" s="75">
        <v>809.37514043394913</v>
      </c>
      <c r="U17" s="75">
        <v>513.82330353080374</v>
      </c>
      <c r="V17" s="75">
        <v>1018.7380267996955</v>
      </c>
      <c r="W17" s="76">
        <v>731.46889791579326</v>
      </c>
      <c r="X17" s="76">
        <v>1241.7762041503768</v>
      </c>
      <c r="Y17" s="117">
        <f t="shared" si="0"/>
        <v>11859.523312697662</v>
      </c>
      <c r="Z17" s="61"/>
      <c r="AA17" s="123">
        <v>901.06755289055582</v>
      </c>
      <c r="AB17" s="77">
        <v>1530.8284647121707</v>
      </c>
      <c r="AC17" s="78">
        <v>2342.9041902364656</v>
      </c>
      <c r="AD17" s="78">
        <v>1120.0124875555093</v>
      </c>
      <c r="AE17" s="78">
        <v>1133.4585841154571</v>
      </c>
      <c r="AF17" s="78">
        <v>1689.0011684227438</v>
      </c>
      <c r="AG17" s="78">
        <v>1007.2235991411387</v>
      </c>
      <c r="AH17" s="78">
        <v>787.53950659907355</v>
      </c>
      <c r="AI17" s="117">
        <f t="shared" si="1"/>
        <v>10512.035553673117</v>
      </c>
      <c r="AJ17" s="61"/>
      <c r="AK17" s="123"/>
      <c r="AL17" s="109">
        <f t="shared" si="2"/>
        <v>0</v>
      </c>
      <c r="AM17" s="79"/>
      <c r="AN17" s="91"/>
    </row>
    <row r="18" spans="2:40" ht="0.75" hidden="1" customHeight="1" thickBot="1">
      <c r="B18" s="19"/>
      <c r="C18" s="66" t="s">
        <v>32</v>
      </c>
      <c r="D18" s="66"/>
      <c r="E18" s="73" t="s">
        <v>21</v>
      </c>
      <c r="F18" s="74" t="s">
        <v>21</v>
      </c>
      <c r="G18" s="74">
        <v>293.65959959999998</v>
      </c>
      <c r="H18" s="74">
        <v>264.63355289999998</v>
      </c>
      <c r="I18" s="74">
        <v>168.74132599999999</v>
      </c>
      <c r="J18" s="74">
        <v>86.626909679999997</v>
      </c>
      <c r="K18" s="74">
        <v>38.969394399999999</v>
      </c>
      <c r="L18" s="74">
        <v>138.95411970000001</v>
      </c>
      <c r="M18" s="74">
        <v>202.8127211</v>
      </c>
      <c r="N18" s="74">
        <v>230.05200980000001</v>
      </c>
      <c r="O18" s="74">
        <v>128.05036820000001</v>
      </c>
      <c r="P18" s="74">
        <v>153.5838593800359</v>
      </c>
      <c r="Q18" s="75">
        <v>467.43306882322815</v>
      </c>
      <c r="R18" s="75">
        <v>475.19303311556115</v>
      </c>
      <c r="S18" s="75">
        <v>1097.5736854492802</v>
      </c>
      <c r="T18" s="75">
        <v>562.55728274283274</v>
      </c>
      <c r="U18" s="75">
        <v>747.99876931909728</v>
      </c>
      <c r="V18" s="75">
        <v>1859.453137931102</v>
      </c>
      <c r="W18" s="76">
        <v>2569.7257681315305</v>
      </c>
      <c r="X18" s="76">
        <v>3266.4211871294742</v>
      </c>
      <c r="Y18" s="117">
        <f t="shared" si="0"/>
        <v>12752.439793402142</v>
      </c>
      <c r="Z18" s="61"/>
      <c r="AA18" s="123">
        <v>1651.9961016772336</v>
      </c>
      <c r="AB18" s="77">
        <v>1446.0723804474746</v>
      </c>
      <c r="AC18" s="78">
        <v>1666.4739489535214</v>
      </c>
      <c r="AD18" s="78">
        <v>2029.0624477100043</v>
      </c>
      <c r="AE18" s="78">
        <v>1993.0456746539744</v>
      </c>
      <c r="AF18" s="78">
        <v>2648.0922533698622</v>
      </c>
      <c r="AG18" s="78">
        <v>2363.7819252023983</v>
      </c>
      <c r="AH18" s="78">
        <v>3747.823788598796</v>
      </c>
      <c r="AI18" s="117">
        <f t="shared" si="1"/>
        <v>17546.348520613265</v>
      </c>
      <c r="AJ18" s="61"/>
      <c r="AK18" s="123"/>
      <c r="AL18" s="109">
        <f t="shared" si="2"/>
        <v>0</v>
      </c>
      <c r="AM18" s="79"/>
      <c r="AN18" s="91"/>
    </row>
    <row r="19" spans="2:40" ht="0.75" hidden="1" customHeight="1" thickBot="1">
      <c r="B19" s="19"/>
      <c r="C19" s="66" t="s">
        <v>33</v>
      </c>
      <c r="D19" s="66"/>
      <c r="E19" s="73" t="s">
        <v>21</v>
      </c>
      <c r="F19" s="74" t="s">
        <v>21</v>
      </c>
      <c r="G19" s="74">
        <v>262.13400220457385</v>
      </c>
      <c r="H19" s="74">
        <v>485.42865565484374</v>
      </c>
      <c r="I19" s="74">
        <v>460.41784633247289</v>
      </c>
      <c r="J19" s="74">
        <v>261.44565665105802</v>
      </c>
      <c r="K19" s="74">
        <v>174.66697976233274</v>
      </c>
      <c r="L19" s="74">
        <v>150.49694275023154</v>
      </c>
      <c r="M19" s="74">
        <v>145.54536412443096</v>
      </c>
      <c r="N19" s="74">
        <v>124.14325878145162</v>
      </c>
      <c r="O19" s="74">
        <v>139.09497183906805</v>
      </c>
      <c r="P19" s="74">
        <v>265.87933116431043</v>
      </c>
      <c r="Q19" s="75">
        <v>512.4029186657948</v>
      </c>
      <c r="R19" s="75">
        <v>1506.0741842412467</v>
      </c>
      <c r="S19" s="75">
        <v>5551.1987836836433</v>
      </c>
      <c r="T19" s="75">
        <v>3664.2639970477189</v>
      </c>
      <c r="U19" s="75">
        <v>2863.5967552856564</v>
      </c>
      <c r="V19" s="75">
        <v>2325.8999733849282</v>
      </c>
      <c r="W19" s="76">
        <v>2802.1020854575386</v>
      </c>
      <c r="X19" s="76">
        <v>2155.2140796376002</v>
      </c>
      <c r="Y19" s="117">
        <f t="shared" si="0"/>
        <v>23850.005786668902</v>
      </c>
      <c r="Z19" s="61"/>
      <c r="AA19" s="123">
        <v>2407.6845291622249</v>
      </c>
      <c r="AB19" s="77">
        <v>-1040.706325793635</v>
      </c>
      <c r="AC19" s="78">
        <v>4251.9876613636861</v>
      </c>
      <c r="AD19" s="78">
        <v>1642.7843456894548</v>
      </c>
      <c r="AE19" s="78">
        <v>3164.6830809094117</v>
      </c>
      <c r="AF19" s="78">
        <v>4144.8607184459943</v>
      </c>
      <c r="AG19" s="78">
        <v>1569.1682870460497</v>
      </c>
      <c r="AH19" s="78">
        <v>2698.8514409392374</v>
      </c>
      <c r="AI19" s="117">
        <f t="shared" si="1"/>
        <v>18839.313737762423</v>
      </c>
      <c r="AJ19" s="61"/>
      <c r="AK19" s="123"/>
      <c r="AL19" s="109">
        <f t="shared" si="2"/>
        <v>0</v>
      </c>
      <c r="AM19" s="79"/>
      <c r="AN19" s="91"/>
    </row>
    <row r="20" spans="2:40" ht="14.25">
      <c r="B20" s="17" t="s">
        <v>34</v>
      </c>
      <c r="C20" s="66"/>
      <c r="D20" s="66"/>
      <c r="E20" s="67">
        <v>6394</v>
      </c>
      <c r="F20" s="68">
        <v>9411.4173613828534</v>
      </c>
      <c r="G20" s="68">
        <v>11492.58539657769</v>
      </c>
      <c r="H20" s="68">
        <v>7764.7508659230207</v>
      </c>
      <c r="I20" s="68">
        <v>6590.3516256853409</v>
      </c>
      <c r="J20" s="68">
        <v>6600.1388855655623</v>
      </c>
      <c r="K20" s="68">
        <v>14176.03689925982</v>
      </c>
      <c r="L20" s="68">
        <v>7630.8730614238593</v>
      </c>
      <c r="M20" s="68">
        <v>8508.8673484971805</v>
      </c>
      <c r="N20" s="68">
        <v>11003.445241358053</v>
      </c>
      <c r="O20" s="68">
        <v>7601.4470322781381</v>
      </c>
      <c r="P20" s="68">
        <v>13168.258482730522</v>
      </c>
      <c r="Q20" s="69">
        <v>10188.455559369417</v>
      </c>
      <c r="R20" s="69">
        <v>17385.046190038411</v>
      </c>
      <c r="S20" s="69">
        <v>46045.892219299618</v>
      </c>
      <c r="T20" s="69">
        <v>10888.508952247268</v>
      </c>
      <c r="U20" s="69">
        <v>9015.6302499206195</v>
      </c>
      <c r="V20" s="69">
        <v>15165.67644441881</v>
      </c>
      <c r="W20" s="69">
        <v>35768.031978081854</v>
      </c>
      <c r="X20" s="69">
        <v>46504.53848209956</v>
      </c>
      <c r="Y20" s="115">
        <f t="shared" si="0"/>
        <v>301303.95227615762</v>
      </c>
      <c r="Z20" s="129">
        <f>Y20*0.01*110/10000</f>
        <v>33.143434750377338</v>
      </c>
      <c r="AA20" s="132">
        <v>51348.373756166104</v>
      </c>
      <c r="AB20" s="70">
        <v>51450.868272250038</v>
      </c>
      <c r="AC20" s="71">
        <v>53894.296831811676</v>
      </c>
      <c r="AD20" s="71">
        <v>48759.026591322479</v>
      </c>
      <c r="AE20" s="71">
        <v>20334.399322692258</v>
      </c>
      <c r="AF20" s="71">
        <v>55358.126902428106</v>
      </c>
      <c r="AG20" s="71">
        <v>68081.004976209297</v>
      </c>
      <c r="AH20" s="71">
        <v>62795.009869210509</v>
      </c>
      <c r="AI20" s="115">
        <f t="shared" si="1"/>
        <v>412021.10652209038</v>
      </c>
      <c r="AJ20" s="129">
        <f>AI20*0.01*120/10000</f>
        <v>49.442532782650851</v>
      </c>
      <c r="AK20" s="121">
        <f>Z20+AJ20</f>
        <v>82.585967533028196</v>
      </c>
      <c r="AL20" s="109">
        <f t="shared" si="2"/>
        <v>82.585967533028196</v>
      </c>
      <c r="AM20" s="72">
        <f>AK20/$AK$49</f>
        <v>0.29304259768822893</v>
      </c>
      <c r="AN20" s="90">
        <v>29</v>
      </c>
    </row>
    <row r="21" spans="2:40" ht="14.25" hidden="1">
      <c r="B21" s="19"/>
      <c r="C21" s="66" t="s">
        <v>35</v>
      </c>
      <c r="D21" s="66"/>
      <c r="E21" s="73">
        <v>6193</v>
      </c>
      <c r="F21" s="74">
        <v>9018.2988747539039</v>
      </c>
      <c r="G21" s="74">
        <v>11113.919894610333</v>
      </c>
      <c r="H21" s="74">
        <v>7430.2790001922322</v>
      </c>
      <c r="I21" s="74">
        <v>6013.4649458991225</v>
      </c>
      <c r="J21" s="74">
        <v>7140.1783485178721</v>
      </c>
      <c r="K21" s="74">
        <v>14121.410454434317</v>
      </c>
      <c r="L21" s="74">
        <v>7031.4088246942574</v>
      </c>
      <c r="M21" s="74">
        <v>7440.6176862499378</v>
      </c>
      <c r="N21" s="74">
        <v>10690.884577269426</v>
      </c>
      <c r="O21" s="74">
        <v>7558.6605804431729</v>
      </c>
      <c r="P21" s="74">
        <v>12126.375071032002</v>
      </c>
      <c r="Q21" s="75">
        <v>9296.5554817754564</v>
      </c>
      <c r="R21" s="75">
        <v>15672.196372918021</v>
      </c>
      <c r="S21" s="75">
        <v>44674.025835486944</v>
      </c>
      <c r="T21" s="75">
        <v>10659.522243839101</v>
      </c>
      <c r="U21" s="75">
        <v>9192.9428399663884</v>
      </c>
      <c r="V21" s="75">
        <v>14729.991880460664</v>
      </c>
      <c r="W21" s="76">
        <v>31974.476438756275</v>
      </c>
      <c r="X21" s="76">
        <v>43703.253268958739</v>
      </c>
      <c r="Y21" s="117">
        <f t="shared" si="0"/>
        <v>285781.46262025821</v>
      </c>
      <c r="Z21" s="61"/>
      <c r="AA21" s="123">
        <v>49436.956792181809</v>
      </c>
      <c r="AB21" s="77">
        <v>50218.4917235623</v>
      </c>
      <c r="AC21" s="78">
        <v>53102.305377299082</v>
      </c>
      <c r="AD21" s="78">
        <v>47918.425757541816</v>
      </c>
      <c r="AE21" s="78">
        <v>17399.112517982547</v>
      </c>
      <c r="AF21" s="78">
        <v>51409.677867837483</v>
      </c>
      <c r="AG21" s="78">
        <v>66251.69248920992</v>
      </c>
      <c r="AH21" s="78">
        <v>62094.275367123082</v>
      </c>
      <c r="AI21" s="117">
        <f t="shared" si="1"/>
        <v>397830.93789273803</v>
      </c>
      <c r="AJ21" s="61"/>
      <c r="AK21" s="123"/>
      <c r="AL21" s="109">
        <f t="shared" si="2"/>
        <v>0</v>
      </c>
      <c r="AM21" s="79"/>
      <c r="AN21" s="91"/>
    </row>
    <row r="22" spans="2:40" ht="14.25" hidden="1">
      <c r="B22" s="19"/>
      <c r="C22" s="66" t="s">
        <v>36</v>
      </c>
      <c r="D22" s="66"/>
      <c r="E22" s="73">
        <v>201</v>
      </c>
      <c r="F22" s="74">
        <v>392.0957825994974</v>
      </c>
      <c r="G22" s="74">
        <v>377.74756548856129</v>
      </c>
      <c r="H22" s="74">
        <v>335.29681210927396</v>
      </c>
      <c r="I22" s="74">
        <v>576.88667978621879</v>
      </c>
      <c r="J22" s="74">
        <v>-541.72439372555107</v>
      </c>
      <c r="K22" s="74">
        <v>59.312406503781375</v>
      </c>
      <c r="L22" s="74">
        <v>598.61742497585476</v>
      </c>
      <c r="M22" s="74">
        <v>1068.2496622472422</v>
      </c>
      <c r="N22" s="74">
        <v>313.41122120353725</v>
      </c>
      <c r="O22" s="74">
        <v>41.874791701864218</v>
      </c>
      <c r="P22" s="74">
        <v>1041.883411698504</v>
      </c>
      <c r="Q22" s="75">
        <v>891.9000775939561</v>
      </c>
      <c r="R22" s="75">
        <v>1712.8498171203892</v>
      </c>
      <c r="S22" s="75">
        <v>1371.8663838126301</v>
      </c>
      <c r="T22" s="75">
        <v>228.98670840815959</v>
      </c>
      <c r="U22" s="75">
        <v>-177.31259004576702</v>
      </c>
      <c r="V22" s="75">
        <v>435.68456395816696</v>
      </c>
      <c r="W22" s="76">
        <v>3796.0350227643239</v>
      </c>
      <c r="X22" s="76">
        <v>2800.2027277543657</v>
      </c>
      <c r="Y22" s="117">
        <f t="shared" si="0"/>
        <v>15524.864075955009</v>
      </c>
      <c r="Z22" s="61"/>
      <c r="AA22" s="123">
        <v>1911.4169639940787</v>
      </c>
      <c r="AB22" s="77">
        <v>1232.3765487045346</v>
      </c>
      <c r="AC22" s="78">
        <v>791.99145452062839</v>
      </c>
      <c r="AD22" s="78">
        <v>840.6008337986874</v>
      </c>
      <c r="AE22" s="78">
        <v>2935.286804700851</v>
      </c>
      <c r="AF22" s="78">
        <v>3948.4490345814243</v>
      </c>
      <c r="AG22" s="78">
        <v>1829.3124869994795</v>
      </c>
      <c r="AH22" s="78">
        <v>700.73450209650571</v>
      </c>
      <c r="AI22" s="117">
        <f t="shared" si="1"/>
        <v>14190.16862939619</v>
      </c>
      <c r="AJ22" s="61"/>
      <c r="AK22" s="123"/>
      <c r="AL22" s="109">
        <f t="shared" si="2"/>
        <v>0</v>
      </c>
      <c r="AM22" s="79"/>
      <c r="AN22" s="91"/>
    </row>
    <row r="23" spans="2:40" ht="14.25">
      <c r="B23" s="17" t="s">
        <v>37</v>
      </c>
      <c r="C23" s="66"/>
      <c r="D23" s="66"/>
      <c r="E23" s="67" t="s">
        <v>21</v>
      </c>
      <c r="F23" s="68" t="s">
        <v>21</v>
      </c>
      <c r="G23" s="68">
        <v>-1403.6434917359848</v>
      </c>
      <c r="H23" s="68">
        <v>2364.2350122062162</v>
      </c>
      <c r="I23" s="68">
        <v>5729.5000603282479</v>
      </c>
      <c r="J23" s="68">
        <v>5523.1092382171882</v>
      </c>
      <c r="K23" s="68">
        <v>3981.6094323025227</v>
      </c>
      <c r="L23" s="68">
        <v>4276.0883451923119</v>
      </c>
      <c r="M23" s="68">
        <v>3955.381393158329</v>
      </c>
      <c r="N23" s="68">
        <v>3149.6118925665637</v>
      </c>
      <c r="O23" s="68">
        <v>3119.9889449811408</v>
      </c>
      <c r="P23" s="68">
        <v>6401.9022770392639</v>
      </c>
      <c r="Q23" s="69">
        <v>2546.9871867940919</v>
      </c>
      <c r="R23" s="69">
        <v>9482.4019761324307</v>
      </c>
      <c r="S23" s="69">
        <v>29623.012692763521</v>
      </c>
      <c r="T23" s="69">
        <v>17392.682654968608</v>
      </c>
      <c r="U23" s="69">
        <v>5345.7137269038249</v>
      </c>
      <c r="V23" s="69">
        <v>11286.735079688595</v>
      </c>
      <c r="W23" s="69">
        <v>10454.306132923903</v>
      </c>
      <c r="X23" s="69">
        <v>10197.492239668007</v>
      </c>
      <c r="Y23" s="115">
        <f t="shared" si="0"/>
        <v>133427.11479409877</v>
      </c>
      <c r="Z23" s="129">
        <f>Y23*0.01*110/10000</f>
        <v>14.676982627350865</v>
      </c>
      <c r="AA23" s="132">
        <v>6266.3439658625803</v>
      </c>
      <c r="AB23" s="70">
        <v>6972.5480854555026</v>
      </c>
      <c r="AC23" s="71">
        <v>29415.052772235424</v>
      </c>
      <c r="AD23" s="71">
        <v>12078.685512577411</v>
      </c>
      <c r="AE23" s="71">
        <v>25591.940607336961</v>
      </c>
      <c r="AF23" s="71">
        <v>17763.427650374928</v>
      </c>
      <c r="AG23" s="71">
        <v>12894.284817335923</v>
      </c>
      <c r="AH23" s="71">
        <v>7443.7890161658406</v>
      </c>
      <c r="AI23" s="115">
        <f t="shared" si="1"/>
        <v>118426.07242734457</v>
      </c>
      <c r="AJ23" s="129">
        <f>AI23*0.01*120/10000</f>
        <v>14.211128691281349</v>
      </c>
      <c r="AK23" s="121">
        <f>Z23+AJ23</f>
        <v>28.888111318632212</v>
      </c>
      <c r="AL23" s="109">
        <f t="shared" si="2"/>
        <v>28.888111318632212</v>
      </c>
      <c r="AM23" s="72">
        <f>AK23/$AK$49</f>
        <v>0.10250466799620853</v>
      </c>
      <c r="AN23" s="90">
        <v>10</v>
      </c>
    </row>
    <row r="24" spans="2:40" ht="0.75" hidden="1" customHeight="1" thickBot="1">
      <c r="B24" s="19"/>
      <c r="C24" s="66" t="s">
        <v>38</v>
      </c>
      <c r="D24" s="66"/>
      <c r="E24" s="73" t="s">
        <v>21</v>
      </c>
      <c r="F24" s="74">
        <v>132.40977933703198</v>
      </c>
      <c r="G24" s="74">
        <v>-58.384138871791208</v>
      </c>
      <c r="H24" s="74">
        <v>119.18103794589565</v>
      </c>
      <c r="I24" s="74">
        <v>155.97975160383959</v>
      </c>
      <c r="J24" s="74">
        <v>1147.8168698257941</v>
      </c>
      <c r="K24" s="74">
        <v>376.83088409593893</v>
      </c>
      <c r="L24" s="74">
        <v>0.84477983705560789</v>
      </c>
      <c r="M24" s="74">
        <v>224.65591534670307</v>
      </c>
      <c r="N24" s="74">
        <v>372.17331362755635</v>
      </c>
      <c r="O24" s="74">
        <v>190.65553979438712</v>
      </c>
      <c r="P24" s="74">
        <v>629.22954426790557</v>
      </c>
      <c r="Q24" s="75">
        <v>-2603.184979895022</v>
      </c>
      <c r="R24" s="75">
        <v>501.49976626250623</v>
      </c>
      <c r="S24" s="75">
        <v>315.46452291852535</v>
      </c>
      <c r="T24" s="75">
        <v>210.93251543226083</v>
      </c>
      <c r="U24" s="75">
        <v>687.55723171776879</v>
      </c>
      <c r="V24" s="75">
        <v>263.95072064701594</v>
      </c>
      <c r="W24" s="76">
        <v>1023.0767851123469</v>
      </c>
      <c r="X24" s="76">
        <v>1749.5153080329603</v>
      </c>
      <c r="Y24" s="117">
        <f t="shared" si="0"/>
        <v>5440.2051470386796</v>
      </c>
      <c r="Z24" s="61"/>
      <c r="AA24" s="123">
        <v>1203.0240794694355</v>
      </c>
      <c r="AB24" s="77">
        <v>1229.1547117487196</v>
      </c>
      <c r="AC24" s="78">
        <v>1936.5982880224774</v>
      </c>
      <c r="AD24" s="78">
        <v>1313.0546605702605</v>
      </c>
      <c r="AE24" s="78">
        <v>1315.9105994149422</v>
      </c>
      <c r="AF24" s="78">
        <v>919.25895681544034</v>
      </c>
      <c r="AG24" s="78">
        <v>412.09214380719106</v>
      </c>
      <c r="AH24" s="78">
        <v>608.57066007432547</v>
      </c>
      <c r="AI24" s="117">
        <f t="shared" si="1"/>
        <v>8937.6640999227911</v>
      </c>
      <c r="AJ24" s="61"/>
      <c r="AK24" s="123"/>
      <c r="AL24" s="109">
        <f t="shared" si="2"/>
        <v>0</v>
      </c>
      <c r="AM24" s="79"/>
      <c r="AN24" s="91"/>
    </row>
    <row r="25" spans="2:40" ht="0.75" hidden="1" customHeight="1" thickBot="1">
      <c r="B25" s="19"/>
      <c r="C25" s="66" t="s">
        <v>39</v>
      </c>
      <c r="D25" s="66"/>
      <c r="E25" s="73" t="s">
        <v>21</v>
      </c>
      <c r="F25" s="74">
        <v>255.2183657042458</v>
      </c>
      <c r="G25" s="74">
        <v>637.04916846623223</v>
      </c>
      <c r="H25" s="74">
        <v>926.79008254629264</v>
      </c>
      <c r="I25" s="74">
        <v>558.53890808779147</v>
      </c>
      <c r="J25" s="74">
        <v>668.48947092673905</v>
      </c>
      <c r="K25" s="74">
        <v>-323.04081230024406</v>
      </c>
      <c r="L25" s="74">
        <v>864.1941962254366</v>
      </c>
      <c r="M25" s="74">
        <v>743.43676215744779</v>
      </c>
      <c r="N25" s="74">
        <v>1067.7431131826504</v>
      </c>
      <c r="O25" s="74">
        <v>-64.794343165112053</v>
      </c>
      <c r="P25" s="74">
        <v>953.46159930751708</v>
      </c>
      <c r="Q25" s="75">
        <v>1422.7978370671647</v>
      </c>
      <c r="R25" s="75">
        <v>1244.213702440012</v>
      </c>
      <c r="S25" s="75">
        <v>5370.6581749051238</v>
      </c>
      <c r="T25" s="75">
        <v>3753.4003063491891</v>
      </c>
      <c r="U25" s="75">
        <v>4315.5430444492067</v>
      </c>
      <c r="V25" s="75">
        <v>8289.9206264429849</v>
      </c>
      <c r="W25" s="76">
        <v>4113.4404540957285</v>
      </c>
      <c r="X25" s="76">
        <v>4037.4282394965167</v>
      </c>
      <c r="Y25" s="117">
        <f t="shared" si="0"/>
        <v>38834.48889638493</v>
      </c>
      <c r="Z25" s="61"/>
      <c r="AA25" s="123">
        <v>3183.2297895368342</v>
      </c>
      <c r="AB25" s="77">
        <v>-193.2539033123862</v>
      </c>
      <c r="AC25" s="78">
        <v>2170.8993501037548</v>
      </c>
      <c r="AD25" s="78">
        <v>-1660.5315542025292</v>
      </c>
      <c r="AE25" s="78">
        <v>1802.7407168064037</v>
      </c>
      <c r="AF25" s="78">
        <v>2387.5193414020114</v>
      </c>
      <c r="AG25" s="78">
        <v>1601.7426367803509</v>
      </c>
      <c r="AH25" s="78">
        <v>450.66267808877473</v>
      </c>
      <c r="AI25" s="117">
        <f t="shared" si="1"/>
        <v>9743.0090552032143</v>
      </c>
      <c r="AJ25" s="61"/>
      <c r="AK25" s="123"/>
      <c r="AL25" s="109">
        <f t="shared" si="2"/>
        <v>0</v>
      </c>
      <c r="AM25" s="79"/>
      <c r="AN25" s="91"/>
    </row>
    <row r="26" spans="2:40" ht="0.75" hidden="1" customHeight="1" thickBot="1">
      <c r="B26" s="19"/>
      <c r="C26" s="66" t="s">
        <v>40</v>
      </c>
      <c r="D26" s="66"/>
      <c r="E26" s="73" t="s">
        <v>21</v>
      </c>
      <c r="F26" s="74" t="s">
        <v>21</v>
      </c>
      <c r="G26" s="74">
        <v>-497.47529080428711</v>
      </c>
      <c r="H26" s="74">
        <v>1082.435514949339</v>
      </c>
      <c r="I26" s="74">
        <v>3892.2087966327663</v>
      </c>
      <c r="J26" s="74">
        <v>2329.1273981133686</v>
      </c>
      <c r="K26" s="74">
        <v>3660.4536415104922</v>
      </c>
      <c r="L26" s="74">
        <v>1474.3869072392924</v>
      </c>
      <c r="M26" s="74">
        <v>3316.4193005448938</v>
      </c>
      <c r="N26" s="74">
        <v>1635.8114328171305</v>
      </c>
      <c r="O26" s="74">
        <v>2726.4360606704745</v>
      </c>
      <c r="P26" s="74">
        <v>3914.6295184118512</v>
      </c>
      <c r="Q26" s="75">
        <v>2814.306411365249</v>
      </c>
      <c r="R26" s="75">
        <v>5838.0110855903595</v>
      </c>
      <c r="S26" s="75">
        <v>22550.223011723545</v>
      </c>
      <c r="T26" s="75">
        <v>12902.704747357469</v>
      </c>
      <c r="U26" s="75">
        <v>-1847.7858629929067</v>
      </c>
      <c r="V26" s="75">
        <v>223.30720209333197</v>
      </c>
      <c r="W26" s="76">
        <v>2275.5536722065376</v>
      </c>
      <c r="X26" s="76">
        <v>436.73161772010064</v>
      </c>
      <c r="Y26" s="117">
        <f t="shared" si="0"/>
        <v>68727.485165149003</v>
      </c>
      <c r="Z26" s="61"/>
      <c r="AA26" s="123">
        <v>798.58630384542153</v>
      </c>
      <c r="AB26" s="77">
        <v>5350.6088035097973</v>
      </c>
      <c r="AC26" s="78">
        <v>21889.585819008811</v>
      </c>
      <c r="AD26" s="78">
        <v>3571.0800860082309</v>
      </c>
      <c r="AE26" s="78">
        <v>17731.304537753524</v>
      </c>
      <c r="AF26" s="78">
        <v>4959.5106445410711</v>
      </c>
      <c r="AG26" s="78">
        <v>1789.5740949941514</v>
      </c>
      <c r="AH26" s="78">
        <v>2005.7856444763875</v>
      </c>
      <c r="AI26" s="117">
        <f t="shared" si="1"/>
        <v>58096.035934137399</v>
      </c>
      <c r="AJ26" s="61"/>
      <c r="AK26" s="123"/>
      <c r="AL26" s="109">
        <f t="shared" si="2"/>
        <v>0</v>
      </c>
      <c r="AM26" s="79"/>
      <c r="AN26" s="91"/>
    </row>
    <row r="27" spans="2:40" ht="14.25">
      <c r="B27" s="17" t="s">
        <v>41</v>
      </c>
      <c r="C27" s="66"/>
      <c r="D27" s="66"/>
      <c r="E27" s="67" t="s">
        <v>21</v>
      </c>
      <c r="F27" s="68" t="s">
        <v>21</v>
      </c>
      <c r="G27" s="68">
        <v>691.13780957133156</v>
      </c>
      <c r="H27" s="68">
        <v>284.28957019318256</v>
      </c>
      <c r="I27" s="68">
        <v>1419.5739607111473</v>
      </c>
      <c r="J27" s="68">
        <v>41.061791629792651</v>
      </c>
      <c r="K27" s="68">
        <v>282.41252723385873</v>
      </c>
      <c r="L27" s="68">
        <v>670.38570847712685</v>
      </c>
      <c r="M27" s="68">
        <v>1439.7215322615059</v>
      </c>
      <c r="N27" s="68">
        <v>1139.0511846775651</v>
      </c>
      <c r="O27" s="68">
        <v>1855.6468329612098</v>
      </c>
      <c r="P27" s="68">
        <v>943.24220797947055</v>
      </c>
      <c r="Q27" s="69">
        <v>723.28262397148319</v>
      </c>
      <c r="R27" s="69">
        <v>4203.7107437540344</v>
      </c>
      <c r="S27" s="69">
        <v>6060.1846924335696</v>
      </c>
      <c r="T27" s="69">
        <v>7629.1370050114219</v>
      </c>
      <c r="U27" s="69">
        <v>6406.6601350660303</v>
      </c>
      <c r="V27" s="69">
        <v>8767.1182986258536</v>
      </c>
      <c r="W27" s="69">
        <v>11074.525860807496</v>
      </c>
      <c r="X27" s="69">
        <v>6097.6906786950212</v>
      </c>
      <c r="Y27" s="115">
        <f t="shared" si="0"/>
        <v>59728.833164061092</v>
      </c>
      <c r="Z27" s="129">
        <f>Y27*0.01*110/10000</f>
        <v>6.5701716480467205</v>
      </c>
      <c r="AA27" s="132">
        <v>6029.9749828991262</v>
      </c>
      <c r="AB27" s="70">
        <v>6669.0400723383009</v>
      </c>
      <c r="AC27" s="71">
        <v>7293.4718888358047</v>
      </c>
      <c r="AD27" s="71">
        <v>5448.1280890739235</v>
      </c>
      <c r="AE27" s="71">
        <v>1870.8761486687481</v>
      </c>
      <c r="AF27" s="71">
        <v>11063.934989566684</v>
      </c>
      <c r="AG27" s="71">
        <v>14421.128972230601</v>
      </c>
      <c r="AH27" s="71">
        <v>-166.73930909258539</v>
      </c>
      <c r="AI27" s="115">
        <f t="shared" si="1"/>
        <v>52629.81583452061</v>
      </c>
      <c r="AJ27" s="129">
        <f>AI27*0.01*120/10000</f>
        <v>6.3155779001424737</v>
      </c>
      <c r="AK27" s="121">
        <f>Z27+AJ27</f>
        <v>12.885749548189194</v>
      </c>
      <c r="AL27" s="109">
        <f t="shared" si="2"/>
        <v>12.885749548189194</v>
      </c>
      <c r="AM27" s="72">
        <f>AK27/$AK$49</f>
        <v>4.5722943419548086E-2</v>
      </c>
      <c r="AN27" s="90">
        <v>5</v>
      </c>
    </row>
    <row r="28" spans="2:40" ht="14.25" hidden="1">
      <c r="B28" s="19"/>
      <c r="C28" s="66" t="s">
        <v>42</v>
      </c>
      <c r="D28" s="66"/>
      <c r="E28" s="73">
        <v>1102</v>
      </c>
      <c r="F28" s="74">
        <v>408.47579972115892</v>
      </c>
      <c r="G28" s="74">
        <v>706.88925886961954</v>
      </c>
      <c r="H28" s="74">
        <v>354.0879130449361</v>
      </c>
      <c r="I28" s="74">
        <v>1184.1192133669504</v>
      </c>
      <c r="J28" s="74">
        <v>-403.6331118946166</v>
      </c>
      <c r="K28" s="74">
        <v>152.37861396801128</v>
      </c>
      <c r="L28" s="74">
        <v>554.04353394730174</v>
      </c>
      <c r="M28" s="74">
        <v>1151.2894345873888</v>
      </c>
      <c r="N28" s="74">
        <v>963.62240906993964</v>
      </c>
      <c r="O28" s="74">
        <v>1650.7137440217739</v>
      </c>
      <c r="P28" s="74">
        <v>639.88810250738152</v>
      </c>
      <c r="Q28" s="75">
        <v>465.65238461975696</v>
      </c>
      <c r="R28" s="75">
        <v>4139.8206297547158</v>
      </c>
      <c r="S28" s="75">
        <v>5232.1953164699307</v>
      </c>
      <c r="T28" s="75">
        <v>7136.4109122955697</v>
      </c>
      <c r="U28" s="75">
        <v>6370.941902875049</v>
      </c>
      <c r="V28" s="75">
        <v>8148.8081996008077</v>
      </c>
      <c r="W28" s="76">
        <v>10890.081528515444</v>
      </c>
      <c r="X28" s="76">
        <v>5834.8799705157653</v>
      </c>
      <c r="Y28" s="117">
        <f t="shared" si="0"/>
        <v>56682.665755856884</v>
      </c>
      <c r="Z28" s="61"/>
      <c r="AA28" s="123">
        <v>4603.5575695322659</v>
      </c>
      <c r="AB28" s="77">
        <v>5675.7134225845839</v>
      </c>
      <c r="AC28" s="78">
        <v>5574.6955860071921</v>
      </c>
      <c r="AD28" s="78">
        <v>4471.4863921804626</v>
      </c>
      <c r="AE28" s="78">
        <v>3227.0263095884866</v>
      </c>
      <c r="AF28" s="78">
        <v>10525.352921977244</v>
      </c>
      <c r="AG28" s="78">
        <v>13724.674527927171</v>
      </c>
      <c r="AH28" s="78">
        <v>-448.08299160114518</v>
      </c>
      <c r="AI28" s="117">
        <f t="shared" si="1"/>
        <v>47354.423738196267</v>
      </c>
      <c r="AJ28" s="61"/>
      <c r="AK28" s="123"/>
      <c r="AL28" s="109">
        <f t="shared" si="2"/>
        <v>0</v>
      </c>
      <c r="AM28" s="79"/>
      <c r="AN28" s="91"/>
    </row>
    <row r="29" spans="2:40" ht="14.25" hidden="1">
      <c r="B29" s="19"/>
      <c r="C29" s="66" t="s">
        <v>43</v>
      </c>
      <c r="D29" s="66"/>
      <c r="E29" s="73" t="s">
        <v>21</v>
      </c>
      <c r="F29" s="74">
        <v>-19.475069282962792</v>
      </c>
      <c r="G29" s="74">
        <v>62.380750393028464</v>
      </c>
      <c r="H29" s="74">
        <v>51.6928128566745</v>
      </c>
      <c r="I29" s="74">
        <v>25.798655590188559</v>
      </c>
      <c r="J29" s="74">
        <v>68.008956081112345</v>
      </c>
      <c r="K29" s="74">
        <v>95.95811310353136</v>
      </c>
      <c r="L29" s="74">
        <v>156.39861100037859</v>
      </c>
      <c r="M29" s="74">
        <v>27.395857060719546</v>
      </c>
      <c r="N29" s="74">
        <v>93.082852621121077</v>
      </c>
      <c r="O29" s="74">
        <v>150.66781929291599</v>
      </c>
      <c r="P29" s="74">
        <v>62.234908437586128</v>
      </c>
      <c r="Q29" s="75">
        <v>124.86652864053778</v>
      </c>
      <c r="R29" s="75">
        <v>-22.357704816185528</v>
      </c>
      <c r="S29" s="75">
        <v>635.07355090789758</v>
      </c>
      <c r="T29" s="75">
        <v>236.91262960559936</v>
      </c>
      <c r="U29" s="75">
        <v>-60.636653002623454</v>
      </c>
      <c r="V29" s="75">
        <v>149.39996332056785</v>
      </c>
      <c r="W29" s="76">
        <v>127.18440039267921</v>
      </c>
      <c r="X29" s="76">
        <v>122.48371569143529</v>
      </c>
      <c r="Y29" s="117">
        <f t="shared" si="0"/>
        <v>2087.0706978942021</v>
      </c>
      <c r="Z29" s="61"/>
      <c r="AA29" s="123">
        <v>1098.5001553487432</v>
      </c>
      <c r="AB29" s="77">
        <v>135.98540971528442</v>
      </c>
      <c r="AC29" s="78">
        <v>394.23368035945947</v>
      </c>
      <c r="AD29" s="78">
        <v>356.28157022615687</v>
      </c>
      <c r="AE29" s="78">
        <v>327.32068262017708</v>
      </c>
      <c r="AF29" s="78">
        <v>239.68235629386325</v>
      </c>
      <c r="AG29" s="78">
        <v>496.42849754717332</v>
      </c>
      <c r="AH29" s="78">
        <v>191.07441961031867</v>
      </c>
      <c r="AI29" s="117">
        <f t="shared" si="1"/>
        <v>3239.5067717211764</v>
      </c>
      <c r="AJ29" s="61"/>
      <c r="AK29" s="123"/>
      <c r="AL29" s="109">
        <f t="shared" si="2"/>
        <v>0</v>
      </c>
      <c r="AM29" s="79"/>
      <c r="AN29" s="91"/>
    </row>
    <row r="30" spans="2:40" ht="14.25">
      <c r="B30" s="39" t="s">
        <v>44</v>
      </c>
      <c r="C30" s="66"/>
      <c r="D30" s="66"/>
      <c r="E30" s="67" t="s">
        <v>21</v>
      </c>
      <c r="F30" s="68" t="s">
        <v>21</v>
      </c>
      <c r="G30" s="68">
        <v>2915.6810499592902</v>
      </c>
      <c r="H30" s="68">
        <v>2606.7595445275915</v>
      </c>
      <c r="I30" s="68">
        <v>2509.472178713751</v>
      </c>
      <c r="J30" s="68">
        <v>7996.7865562156439</v>
      </c>
      <c r="K30" s="68">
        <v>11116.055820523348</v>
      </c>
      <c r="L30" s="68">
        <v>18280.056340783402</v>
      </c>
      <c r="M30" s="68">
        <v>9867.0647204382039</v>
      </c>
      <c r="N30" s="68">
        <v>8325.9257636051661</v>
      </c>
      <c r="O30" s="68">
        <v>7536.5518211435729</v>
      </c>
      <c r="P30" s="68">
        <v>8229.6739913334841</v>
      </c>
      <c r="Q30" s="69">
        <v>18396.448144838705</v>
      </c>
      <c r="R30" s="69">
        <v>20964.822381998973</v>
      </c>
      <c r="S30" s="69">
        <v>23067.963335063396</v>
      </c>
      <c r="T30" s="69">
        <v>17829.993447812205</v>
      </c>
      <c r="U30" s="69">
        <v>15043.447368924279</v>
      </c>
      <c r="V30" s="69">
        <v>39840.87100714854</v>
      </c>
      <c r="W30" s="69">
        <v>31016.592319822477</v>
      </c>
      <c r="X30" s="69">
        <v>32226.987550687954</v>
      </c>
      <c r="Y30" s="115">
        <f t="shared" si="0"/>
        <v>277771.15334353998</v>
      </c>
      <c r="Z30" s="129">
        <f>Y30*0.01*110/10000</f>
        <v>30.554826867789398</v>
      </c>
      <c r="AA30" s="132">
        <v>28447.984097915909</v>
      </c>
      <c r="AB30" s="70">
        <v>36080.89949702895</v>
      </c>
      <c r="AC30" s="71">
        <v>73567.696456315927</v>
      </c>
      <c r="AD30" s="71">
        <v>61131.132548497982</v>
      </c>
      <c r="AE30" s="71">
        <v>54797.298278866816</v>
      </c>
      <c r="AF30" s="71">
        <v>120616.29465121261</v>
      </c>
      <c r="AG30" s="71">
        <v>18931.095266829718</v>
      </c>
      <c r="AH30" s="71">
        <v>30268.126051157735</v>
      </c>
      <c r="AI30" s="115">
        <f t="shared" si="1"/>
        <v>423840.52684782562</v>
      </c>
      <c r="AJ30" s="129">
        <f>AI30*0.01*120/10000</f>
        <v>50.860863221739073</v>
      </c>
      <c r="AK30" s="121">
        <f>Z30+AJ30</f>
        <v>81.415690089528468</v>
      </c>
      <c r="AL30" s="109">
        <f t="shared" si="2"/>
        <v>81.415690089528468</v>
      </c>
      <c r="AM30" s="72">
        <f>AK30/$AK$49</f>
        <v>0.28889006242947629</v>
      </c>
      <c r="AN30" s="90">
        <v>29</v>
      </c>
    </row>
    <row r="31" spans="2:40" ht="14.25" hidden="1">
      <c r="B31" s="19" t="s">
        <v>45</v>
      </c>
      <c r="C31" s="66"/>
      <c r="D31" s="66"/>
      <c r="E31" s="73" t="s">
        <v>21</v>
      </c>
      <c r="F31" s="74">
        <v>3296.7427527525001</v>
      </c>
      <c r="G31" s="74">
        <v>2819.0310743346322</v>
      </c>
      <c r="H31" s="74">
        <v>2502.4028827422176</v>
      </c>
      <c r="I31" s="74">
        <v>2327.033655297254</v>
      </c>
      <c r="J31" s="74">
        <v>7859.220247881507</v>
      </c>
      <c r="K31" s="74">
        <v>10950.248445790407</v>
      </c>
      <c r="L31" s="74">
        <v>18206.087175598295</v>
      </c>
      <c r="M31" s="74">
        <v>9721.4040984434687</v>
      </c>
      <c r="N31" s="74">
        <v>7943.0980342920429</v>
      </c>
      <c r="O31" s="74">
        <v>7097.2604006473312</v>
      </c>
      <c r="P31" s="74">
        <v>7508.5643182636886</v>
      </c>
      <c r="Q31" s="75">
        <v>18029.328926063954</v>
      </c>
      <c r="R31" s="75">
        <v>20455.775647079012</v>
      </c>
      <c r="S31" s="75">
        <v>22418.401940363288</v>
      </c>
      <c r="T31" s="75">
        <v>17072.50433701279</v>
      </c>
      <c r="U31" s="75">
        <v>14449.980955608398</v>
      </c>
      <c r="V31" s="75">
        <v>39212.615994241685</v>
      </c>
      <c r="W31" s="76">
        <v>29690.204703959302</v>
      </c>
      <c r="X31" s="76">
        <v>31905.261723260992</v>
      </c>
      <c r="Y31" s="117">
        <f t="shared" si="0"/>
        <v>273465.16731363273</v>
      </c>
      <c r="Z31" s="61"/>
      <c r="AA31" s="123">
        <v>27778.37547960673</v>
      </c>
      <c r="AB31" s="77">
        <v>35278.114407972469</v>
      </c>
      <c r="AC31" s="78">
        <v>73022.937237101942</v>
      </c>
      <c r="AD31" s="78">
        <v>2921.2343352203025</v>
      </c>
      <c r="AE31" s="78">
        <v>53783.618142734587</v>
      </c>
      <c r="AF31" s="78">
        <v>119507.8517665916</v>
      </c>
      <c r="AG31" s="78">
        <v>18282.813606269585</v>
      </c>
      <c r="AH31" s="78">
        <v>29837.926683763373</v>
      </c>
      <c r="AI31" s="117">
        <f t="shared" si="1"/>
        <v>360412.87165926059</v>
      </c>
      <c r="AJ31" s="61"/>
      <c r="AK31" s="123"/>
      <c r="AL31" s="109">
        <f t="shared" si="2"/>
        <v>0</v>
      </c>
      <c r="AM31" s="79"/>
      <c r="AN31" s="91"/>
    </row>
    <row r="32" spans="2:40" ht="14.25" hidden="1">
      <c r="B32" s="19"/>
      <c r="C32" s="66" t="s">
        <v>46</v>
      </c>
      <c r="D32" s="66"/>
      <c r="E32" s="73">
        <v>636</v>
      </c>
      <c r="F32" s="74">
        <v>442.25197276607651</v>
      </c>
      <c r="G32" s="74">
        <v>228.73651032543924</v>
      </c>
      <c r="H32" s="74">
        <v>276.82166454556307</v>
      </c>
      <c r="I32" s="74">
        <v>435.6602583719806</v>
      </c>
      <c r="J32" s="74">
        <v>219.62161989750439</v>
      </c>
      <c r="K32" s="74">
        <v>545.76827100982655</v>
      </c>
      <c r="L32" s="74">
        <v>686.6948396855862</v>
      </c>
      <c r="M32" s="74">
        <v>571.25921999898151</v>
      </c>
      <c r="N32" s="74">
        <v>713.61094907054121</v>
      </c>
      <c r="O32" s="74">
        <v>645.42954652092556</v>
      </c>
      <c r="P32" s="74">
        <v>269.82770526018146</v>
      </c>
      <c r="Q32" s="75">
        <v>1128.2547497241014</v>
      </c>
      <c r="R32" s="75">
        <v>879.62710797790157</v>
      </c>
      <c r="S32" s="75">
        <v>3904.5034715620191</v>
      </c>
      <c r="T32" s="75">
        <v>2089.1611443548322</v>
      </c>
      <c r="U32" s="75">
        <v>-321.15640260678452</v>
      </c>
      <c r="V32" s="75">
        <v>2164.8435808212189</v>
      </c>
      <c r="W32" s="76">
        <v>1796.741646901497</v>
      </c>
      <c r="X32" s="76">
        <v>2652.5351994594812</v>
      </c>
      <c r="Y32" s="117">
        <f t="shared" si="0"/>
        <v>19966.193055646872</v>
      </c>
      <c r="Z32" s="61"/>
      <c r="AA32" s="123">
        <v>3423.4120329894181</v>
      </c>
      <c r="AB32" s="77">
        <v>3924.9922694062307</v>
      </c>
      <c r="AC32" s="78">
        <v>1869.5141304113556</v>
      </c>
      <c r="AD32" s="78">
        <v>4228.1664730148077</v>
      </c>
      <c r="AE32" s="78">
        <v>5037.8851088395913</v>
      </c>
      <c r="AF32" s="78">
        <v>11751.222835650136</v>
      </c>
      <c r="AG32" s="78">
        <v>2762.2440228021806</v>
      </c>
      <c r="AH32" s="78">
        <v>7088.0731404244789</v>
      </c>
      <c r="AI32" s="117">
        <f t="shared" si="1"/>
        <v>40085.510013538202</v>
      </c>
      <c r="AJ32" s="61"/>
      <c r="AK32" s="123"/>
      <c r="AL32" s="109">
        <f t="shared" si="2"/>
        <v>0</v>
      </c>
      <c r="AM32" s="79"/>
      <c r="AN32" s="91"/>
    </row>
    <row r="33" spans="2:40" ht="14.25" hidden="1">
      <c r="B33" s="19"/>
      <c r="C33" s="66" t="s">
        <v>47</v>
      </c>
      <c r="D33" s="66"/>
      <c r="E33" s="73">
        <v>920</v>
      </c>
      <c r="F33" s="74">
        <v>1333.3465015202464</v>
      </c>
      <c r="G33" s="74">
        <v>1443.8532040469011</v>
      </c>
      <c r="H33" s="74">
        <v>1607.5433670009929</v>
      </c>
      <c r="I33" s="74">
        <v>646.08610692500304</v>
      </c>
      <c r="J33" s="74">
        <v>1602.8989180704325</v>
      </c>
      <c r="K33" s="74">
        <v>6801.2580885900516</v>
      </c>
      <c r="L33" s="74">
        <v>13141.535590711777</v>
      </c>
      <c r="M33" s="74">
        <v>2033.4099328137747</v>
      </c>
      <c r="N33" s="74">
        <v>2468.2217222589779</v>
      </c>
      <c r="O33" s="74">
        <v>1649.0824872434382</v>
      </c>
      <c r="P33" s="74">
        <v>2903.2376877963916</v>
      </c>
      <c r="Q33" s="75">
        <v>7270.9157754928001</v>
      </c>
      <c r="R33" s="75">
        <v>3026.3264025170852</v>
      </c>
      <c r="S33" s="75">
        <v>6744.0257436884931</v>
      </c>
      <c r="T33" s="75">
        <v>2125.9428235130713</v>
      </c>
      <c r="U33" s="75">
        <v>4624.0013484868787</v>
      </c>
      <c r="V33" s="75">
        <v>14124.841852733563</v>
      </c>
      <c r="W33" s="76">
        <v>11881.760282087713</v>
      </c>
      <c r="X33" s="76">
        <v>13319.477896152652</v>
      </c>
      <c r="Y33" s="117">
        <f t="shared" si="0"/>
        <v>99667.76573165023</v>
      </c>
      <c r="Z33" s="61"/>
      <c r="AA33" s="123">
        <v>6272.9999276450708</v>
      </c>
      <c r="AB33" s="77">
        <v>13978.903130491781</v>
      </c>
      <c r="AC33" s="78">
        <v>51398.62928346009</v>
      </c>
      <c r="AD33" s="78">
        <v>22218.337201084894</v>
      </c>
      <c r="AE33" s="78">
        <v>20178.274075357614</v>
      </c>
      <c r="AF33" s="78">
        <v>9409.1378959951526</v>
      </c>
      <c r="AG33" s="78">
        <v>8768.5195810368896</v>
      </c>
      <c r="AH33" s="78">
        <v>14932.925056232129</v>
      </c>
      <c r="AI33" s="117">
        <f t="shared" si="1"/>
        <v>147157.72615130362</v>
      </c>
      <c r="AJ33" s="61"/>
      <c r="AK33" s="123"/>
      <c r="AL33" s="109">
        <f t="shared" si="2"/>
        <v>0</v>
      </c>
      <c r="AM33" s="79"/>
      <c r="AN33" s="91"/>
    </row>
    <row r="34" spans="2:40" ht="14.25" hidden="1">
      <c r="B34" s="19"/>
      <c r="C34" s="66" t="s">
        <v>48</v>
      </c>
      <c r="D34" s="66"/>
      <c r="E34" s="73">
        <v>413</v>
      </c>
      <c r="F34" s="74">
        <v>481.68669306416501</v>
      </c>
      <c r="G34" s="74">
        <v>769.43351048701345</v>
      </c>
      <c r="H34" s="74">
        <v>-26.713990887591898</v>
      </c>
      <c r="I34" s="74">
        <v>-525.50691285944549</v>
      </c>
      <c r="J34" s="74">
        <v>617.08865682212536</v>
      </c>
      <c r="K34" s="74">
        <v>292.87639340785171</v>
      </c>
      <c r="L34" s="74">
        <v>222.29131119972379</v>
      </c>
      <c r="M34" s="74">
        <v>3986.8073128650103</v>
      </c>
      <c r="N34" s="74">
        <v>1153.1457509701527</v>
      </c>
      <c r="O34" s="74">
        <v>25.483830573605701</v>
      </c>
      <c r="P34" s="74">
        <v>540.50252795611402</v>
      </c>
      <c r="Q34" s="75">
        <v>842.27885935250526</v>
      </c>
      <c r="R34" s="75">
        <v>479.36408990671794</v>
      </c>
      <c r="S34" s="75">
        <v>1702.8758139052268</v>
      </c>
      <c r="T34" s="75">
        <v>1160.8682013658108</v>
      </c>
      <c r="U34" s="75">
        <v>551.34489030140151</v>
      </c>
      <c r="V34" s="75">
        <v>115.95556680534311</v>
      </c>
      <c r="W34" s="76">
        <v>2291.1830866986443</v>
      </c>
      <c r="X34" s="76">
        <v>-236.97826129761819</v>
      </c>
      <c r="Y34" s="117">
        <f t="shared" si="0"/>
        <v>14856.987330636755</v>
      </c>
      <c r="Z34" s="61"/>
      <c r="AA34" s="123">
        <v>1778.7362978095982</v>
      </c>
      <c r="AB34" s="77">
        <v>721.15649681060916</v>
      </c>
      <c r="AC34" s="78">
        <v>1037.3711778027659</v>
      </c>
      <c r="AD34" s="78">
        <v>1830.2104779607162</v>
      </c>
      <c r="AE34" s="78">
        <v>1262.3246368400246</v>
      </c>
      <c r="AF34" s="78">
        <v>1641.2578733347739</v>
      </c>
      <c r="AG34" s="78">
        <v>755.876920033224</v>
      </c>
      <c r="AH34" s="78">
        <v>1097.1215651300608</v>
      </c>
      <c r="AI34" s="117">
        <f t="shared" si="1"/>
        <v>10124.055445721775</v>
      </c>
      <c r="AJ34" s="61"/>
      <c r="AK34" s="123"/>
      <c r="AL34" s="109">
        <f t="shared" si="2"/>
        <v>0</v>
      </c>
      <c r="AM34" s="79"/>
      <c r="AN34" s="91"/>
    </row>
    <row r="35" spans="2:40" ht="14.25" hidden="1">
      <c r="B35" s="19"/>
      <c r="C35" s="66" t="s">
        <v>49</v>
      </c>
      <c r="D35" s="66"/>
      <c r="E35" s="73" t="s">
        <v>21</v>
      </c>
      <c r="F35" s="74">
        <v>836.78379448210706</v>
      </c>
      <c r="G35" s="74">
        <v>679.08120954834249</v>
      </c>
      <c r="H35" s="74">
        <v>1283.4907505810056</v>
      </c>
      <c r="I35" s="74">
        <v>1757.9811974181005</v>
      </c>
      <c r="J35" s="74">
        <v>6291.7571791898481</v>
      </c>
      <c r="K35" s="74">
        <v>2276.4684927013136</v>
      </c>
      <c r="L35" s="74">
        <v>3093.7752339522167</v>
      </c>
      <c r="M35" s="74">
        <v>1447.3643752972152</v>
      </c>
      <c r="N35" s="74">
        <v>3453.608533839506</v>
      </c>
      <c r="O35" s="74">
        <v>3336.9014765327479</v>
      </c>
      <c r="P35" s="74">
        <v>3315.3976950439019</v>
      </c>
      <c r="Q35" s="75">
        <v>8497.0266885341953</v>
      </c>
      <c r="R35" s="75">
        <v>12439.641821824844</v>
      </c>
      <c r="S35" s="75">
        <v>6514.0879331905553</v>
      </c>
      <c r="T35" s="75">
        <v>6698.1659911843972</v>
      </c>
      <c r="U35" s="75">
        <v>3287.9163739125593</v>
      </c>
      <c r="V35" s="75">
        <v>5345.6114970764093</v>
      </c>
      <c r="W35" s="76">
        <v>8638.1920486391791</v>
      </c>
      <c r="X35" s="76">
        <v>8636.1839456431026</v>
      </c>
      <c r="Y35" s="117">
        <f t="shared" si="0"/>
        <v>87829.436238591545</v>
      </c>
      <c r="Z35" s="61"/>
      <c r="AA35" s="123">
        <v>6400.9507741778234</v>
      </c>
      <c r="AB35" s="77">
        <v>10069.556838745237</v>
      </c>
      <c r="AC35" s="78">
        <v>8496.8740164202845</v>
      </c>
      <c r="AD35" s="78">
        <v>19104.530925838699</v>
      </c>
      <c r="AE35" s="78">
        <v>8672.692580739089</v>
      </c>
      <c r="AF35" s="78">
        <v>5305.3735800093636</v>
      </c>
      <c r="AG35" s="78">
        <v>17079.909436123617</v>
      </c>
      <c r="AH35" s="78">
        <v>-932.48984049728574</v>
      </c>
      <c r="AI35" s="117">
        <f t="shared" si="1"/>
        <v>74197.398311556812</v>
      </c>
      <c r="AJ35" s="61"/>
      <c r="AK35" s="123"/>
      <c r="AL35" s="109">
        <f t="shared" si="2"/>
        <v>0</v>
      </c>
      <c r="AM35" s="79"/>
      <c r="AN35" s="91"/>
    </row>
    <row r="36" spans="2:40" ht="14.25" hidden="1">
      <c r="B36" s="19"/>
      <c r="C36" s="66" t="s">
        <v>50</v>
      </c>
      <c r="D36" s="66"/>
      <c r="E36" s="73">
        <v>87</v>
      </c>
      <c r="F36" s="74">
        <v>-1.6685866185035536</v>
      </c>
      <c r="G36" s="74">
        <v>73.455117511310647</v>
      </c>
      <c r="H36" s="74">
        <v>68.323516200895909</v>
      </c>
      <c r="I36" s="74">
        <v>-41.184216455108924</v>
      </c>
      <c r="J36" s="74">
        <v>33.436642493749915</v>
      </c>
      <c r="K36" s="74">
        <v>17.64216255090431</v>
      </c>
      <c r="L36" s="74">
        <v>32.576413866298481</v>
      </c>
      <c r="M36" s="74">
        <v>304.70388508307542</v>
      </c>
      <c r="N36" s="74">
        <v>-189.50083940017402</v>
      </c>
      <c r="O36" s="74">
        <v>162.91100322787651</v>
      </c>
      <c r="P36" s="74">
        <v>44.395254617725989</v>
      </c>
      <c r="Q36" s="75">
        <v>50.577259622699437</v>
      </c>
      <c r="R36" s="75">
        <v>45.149620093211134</v>
      </c>
      <c r="S36" s="75">
        <v>176.86110357366616</v>
      </c>
      <c r="T36" s="75">
        <v>109.70323425637872</v>
      </c>
      <c r="U36" s="75">
        <v>372.44670760708959</v>
      </c>
      <c r="V36" s="75">
        <v>1007.2508094383779</v>
      </c>
      <c r="W36" s="76">
        <v>140.85831046530907</v>
      </c>
      <c r="X36" s="76">
        <v>419.4116952230292</v>
      </c>
      <c r="Y36" s="117">
        <f t="shared" si="0"/>
        <v>2914.3490933578119</v>
      </c>
      <c r="Z36" s="61"/>
      <c r="AA36" s="123">
        <v>292.96598832483988</v>
      </c>
      <c r="AB36" s="77">
        <v>700.39982190832393</v>
      </c>
      <c r="AC36" s="78">
        <v>460.28223891401097</v>
      </c>
      <c r="AD36" s="78">
        <v>43.385564102757712</v>
      </c>
      <c r="AE36" s="78">
        <v>833.19258419189805</v>
      </c>
      <c r="AF36" s="78">
        <v>1179.4769990461482</v>
      </c>
      <c r="AG36" s="78">
        <v>710.15117590180296</v>
      </c>
      <c r="AH36" s="78">
        <v>69.972057129878351</v>
      </c>
      <c r="AI36" s="117">
        <f t="shared" si="1"/>
        <v>4289.8264295196605</v>
      </c>
      <c r="AJ36" s="61"/>
      <c r="AK36" s="123"/>
      <c r="AL36" s="109">
        <f t="shared" si="2"/>
        <v>0</v>
      </c>
      <c r="AM36" s="79"/>
      <c r="AN36" s="91"/>
    </row>
    <row r="37" spans="2:40" ht="14.25" hidden="1">
      <c r="B37" s="19"/>
      <c r="C37" s="66" t="s">
        <v>51</v>
      </c>
      <c r="D37" s="66"/>
      <c r="E37" s="73" t="s">
        <v>21</v>
      </c>
      <c r="F37" s="74" t="s">
        <v>21</v>
      </c>
      <c r="G37" s="74">
        <v>-127.40676913453558</v>
      </c>
      <c r="H37" s="74">
        <v>60.870235051237579</v>
      </c>
      <c r="I37" s="74">
        <v>78.177310439746734</v>
      </c>
      <c r="J37" s="74">
        <v>-461.26757506251698</v>
      </c>
      <c r="K37" s="74">
        <v>259.50937188415486</v>
      </c>
      <c r="L37" s="74">
        <v>642.71753833888772</v>
      </c>
      <c r="M37" s="74">
        <v>1739.1366109968385</v>
      </c>
      <c r="N37" s="74">
        <v>731.29849291650999</v>
      </c>
      <c r="O37" s="74">
        <v>664.30406002267432</v>
      </c>
      <c r="P37" s="74">
        <v>-195.02987185779571</v>
      </c>
      <c r="Q37" s="75">
        <v>132.92092905472109</v>
      </c>
      <c r="R37" s="75">
        <v>796.22759298719632</v>
      </c>
      <c r="S37" s="75">
        <v>2196.4199944715292</v>
      </c>
      <c r="T37" s="75">
        <v>422.97451239816047</v>
      </c>
      <c r="U37" s="75">
        <v>-165.54848631589445</v>
      </c>
      <c r="V37" s="75">
        <v>-167.5228415243738</v>
      </c>
      <c r="W37" s="76">
        <v>494.88857062364468</v>
      </c>
      <c r="X37" s="76">
        <v>2681.1209896780256</v>
      </c>
      <c r="Y37" s="117">
        <f t="shared" si="0"/>
        <v>9783.79066496821</v>
      </c>
      <c r="Z37" s="61"/>
      <c r="AA37" s="123">
        <v>617.30982339607931</v>
      </c>
      <c r="AB37" s="77">
        <v>978.1999396109826</v>
      </c>
      <c r="AC37" s="78">
        <v>1875.5236148085301</v>
      </c>
      <c r="AD37" s="78">
        <v>1002.0624131056704</v>
      </c>
      <c r="AE37" s="78">
        <v>2983.4739710611884</v>
      </c>
      <c r="AF37" s="78">
        <v>3705.7167879677381</v>
      </c>
      <c r="AG37" s="78">
        <v>1068.1426248316534</v>
      </c>
      <c r="AH37" s="78">
        <v>-340.19422254578865</v>
      </c>
      <c r="AI37" s="117">
        <f t="shared" si="1"/>
        <v>11890.234952236055</v>
      </c>
      <c r="AJ37" s="61"/>
      <c r="AK37" s="123"/>
      <c r="AL37" s="109">
        <f t="shared" si="2"/>
        <v>0</v>
      </c>
      <c r="AM37" s="79"/>
      <c r="AN37" s="91"/>
    </row>
    <row r="38" spans="2:40" ht="14.25" hidden="1">
      <c r="B38" s="19"/>
      <c r="C38" s="66" t="s">
        <v>52</v>
      </c>
      <c r="D38" s="66"/>
      <c r="E38" s="73" t="s">
        <v>21</v>
      </c>
      <c r="F38" s="74" t="s">
        <v>21</v>
      </c>
      <c r="G38" s="74">
        <v>-368.95370651673471</v>
      </c>
      <c r="H38" s="74">
        <v>-670.08168750534026</v>
      </c>
      <c r="I38" s="74">
        <v>-215.514769502386</v>
      </c>
      <c r="J38" s="74">
        <v>-125.13635144330033</v>
      </c>
      <c r="K38" s="74">
        <v>-249.88620950729415</v>
      </c>
      <c r="L38" s="74">
        <v>-143.85846559052996</v>
      </c>
      <c r="M38" s="74">
        <v>-1.3950902223524899</v>
      </c>
      <c r="N38" s="74">
        <v>-61.082452539290962</v>
      </c>
      <c r="O38" s="74">
        <v>-81.697325428556312</v>
      </c>
      <c r="P38" s="74">
        <v>25.399469190328727</v>
      </c>
      <c r="Q38" s="75">
        <v>-478.44296396800274</v>
      </c>
      <c r="R38" s="75">
        <v>2290.8876100849725</v>
      </c>
      <c r="S38" s="75">
        <v>527.42035600528538</v>
      </c>
      <c r="T38" s="75">
        <v>3278.9629610630795</v>
      </c>
      <c r="U38" s="75">
        <v>-108.227779050799</v>
      </c>
      <c r="V38" s="75">
        <v>329.50152849508504</v>
      </c>
      <c r="W38" s="76">
        <v>-73.131104387952064</v>
      </c>
      <c r="X38" s="76">
        <v>921.11394316560791</v>
      </c>
      <c r="Y38" s="117">
        <f t="shared" si="0"/>
        <v>4795.8779623418195</v>
      </c>
      <c r="Z38" s="61"/>
      <c r="AA38" s="123">
        <v>3777.1769682356835</v>
      </c>
      <c r="AB38" s="77">
        <v>3050.9428058480057</v>
      </c>
      <c r="AC38" s="78">
        <v>866.20395315945916</v>
      </c>
      <c r="AD38" s="78">
        <v>5244.9590235027081</v>
      </c>
      <c r="AE38" s="78">
        <v>-185.31406790042828</v>
      </c>
      <c r="AF38" s="78">
        <v>2344.1172491690077</v>
      </c>
      <c r="AG38" s="78">
        <v>3207.4584498469449</v>
      </c>
      <c r="AH38" s="78">
        <v>9912.1128860140507</v>
      </c>
      <c r="AI38" s="117">
        <f t="shared" si="1"/>
        <v>28217.657267875431</v>
      </c>
      <c r="AJ38" s="61"/>
      <c r="AK38" s="123"/>
      <c r="AL38" s="109">
        <f t="shared" si="2"/>
        <v>0</v>
      </c>
      <c r="AM38" s="79"/>
      <c r="AN38" s="91"/>
    </row>
    <row r="39" spans="2:40" ht="14.25" hidden="1">
      <c r="B39" s="19"/>
      <c r="C39" s="66" t="s">
        <v>53</v>
      </c>
      <c r="D39" s="66"/>
      <c r="E39" s="73" t="s">
        <v>21</v>
      </c>
      <c r="F39" s="74">
        <v>103.46131264033882</v>
      </c>
      <c r="G39" s="74">
        <v>-419.81214255052652</v>
      </c>
      <c r="H39" s="74">
        <v>14.545213234282478</v>
      </c>
      <c r="I39" s="74">
        <v>43.836083933980127</v>
      </c>
      <c r="J39" s="74">
        <v>-446.98972709758493</v>
      </c>
      <c r="K39" s="74">
        <v>-104.18208552737616</v>
      </c>
      <c r="L39" s="74">
        <v>128.42123438013419</v>
      </c>
      <c r="M39" s="74">
        <v>155.77706557550198</v>
      </c>
      <c r="N39" s="74">
        <v>92.018561880202995</v>
      </c>
      <c r="O39" s="74">
        <v>-110.2773795627829</v>
      </c>
      <c r="P39" s="74">
        <v>55.602303983611563</v>
      </c>
      <c r="Q39" s="75">
        <v>183.41203979141767</v>
      </c>
      <c r="R39" s="75">
        <v>61.041395070172932</v>
      </c>
      <c r="S39" s="75">
        <v>164.62362953500516</v>
      </c>
      <c r="T39" s="75">
        <v>220.93490200544275</v>
      </c>
      <c r="U39" s="75">
        <v>142.97910211807601</v>
      </c>
      <c r="V39" s="75">
        <v>2335.5775700811241</v>
      </c>
      <c r="W39" s="76">
        <v>1508.7168210716184</v>
      </c>
      <c r="X39" s="76">
        <v>-68.058496419703317</v>
      </c>
      <c r="Y39" s="117">
        <f t="shared" si="0"/>
        <v>4061.6274041429351</v>
      </c>
      <c r="Z39" s="61"/>
      <c r="AA39" s="123">
        <v>13.185685397199052</v>
      </c>
      <c r="AB39" s="77">
        <v>-393.84030443206859</v>
      </c>
      <c r="AC39" s="78">
        <v>2217.2264324691259</v>
      </c>
      <c r="AD39" s="78">
        <v>2292.973325187445</v>
      </c>
      <c r="AE39" s="78">
        <v>4334.0345583307544</v>
      </c>
      <c r="AF39" s="78">
        <v>40464.446367959739</v>
      </c>
      <c r="AG39" s="78">
        <v>18133.152177423221</v>
      </c>
      <c r="AH39" s="78">
        <v>-339.97879880615153</v>
      </c>
      <c r="AI39" s="117">
        <f t="shared" si="1"/>
        <v>66721.199443529258</v>
      </c>
      <c r="AJ39" s="61"/>
      <c r="AK39" s="123"/>
      <c r="AL39" s="109">
        <f t="shared" si="2"/>
        <v>0</v>
      </c>
      <c r="AM39" s="79"/>
      <c r="AN39" s="91"/>
    </row>
    <row r="40" spans="2:40" ht="14.25" hidden="1">
      <c r="B40" s="19"/>
      <c r="C40" s="66" t="s">
        <v>54</v>
      </c>
      <c r="D40" s="66"/>
      <c r="E40" s="73" t="s">
        <v>21</v>
      </c>
      <c r="F40" s="74">
        <v>3.1522149211102981</v>
      </c>
      <c r="G40" s="74">
        <v>33.965665816986487</v>
      </c>
      <c r="H40" s="74">
        <v>-3.1402549232373298</v>
      </c>
      <c r="I40" s="74">
        <v>5.7096940127149143</v>
      </c>
      <c r="J40" s="74">
        <v>9.4192146766585161</v>
      </c>
      <c r="K40" s="74">
        <v>838.38614834134364</v>
      </c>
      <c r="L40" s="74">
        <v>-107.96507020068219</v>
      </c>
      <c r="M40" s="74">
        <v>-326.76888906251048</v>
      </c>
      <c r="N40" s="74">
        <v>119.0868331874666</v>
      </c>
      <c r="O40" s="74">
        <v>-70.039679590557142</v>
      </c>
      <c r="P40" s="74">
        <v>82.474797860965367</v>
      </c>
      <c r="Q40" s="75">
        <v>415.57486220057206</v>
      </c>
      <c r="R40" s="75">
        <v>254.12217125627586</v>
      </c>
      <c r="S40" s="75">
        <v>570.26919239406504</v>
      </c>
      <c r="T40" s="75">
        <v>159.55069521432574</v>
      </c>
      <c r="U40" s="75">
        <v>-622.91919104399517</v>
      </c>
      <c r="V40" s="75">
        <v>-95.393640330616989</v>
      </c>
      <c r="W40" s="76">
        <v>2216.5825653620423</v>
      </c>
      <c r="X40" s="76">
        <v>-306.87639781432227</v>
      </c>
      <c r="Y40" s="117">
        <f t="shared" si="0"/>
        <v>3175.190932278605</v>
      </c>
      <c r="Z40" s="61"/>
      <c r="AA40" s="123">
        <v>1842.6380028097549</v>
      </c>
      <c r="AB40" s="77">
        <v>2126.3375605814977</v>
      </c>
      <c r="AC40" s="78">
        <v>297.06296571322798</v>
      </c>
      <c r="AD40" s="78">
        <v>1119.2885020441772</v>
      </c>
      <c r="AE40" s="78">
        <v>1245.7582291544406</v>
      </c>
      <c r="AF40" s="78">
        <v>924.53657140139558</v>
      </c>
      <c r="AG40" s="78">
        <v>593.02065395798604</v>
      </c>
      <c r="AH40" s="78">
        <v>114.43162731475087</v>
      </c>
      <c r="AI40" s="117">
        <f t="shared" si="1"/>
        <v>8263.0741129772305</v>
      </c>
      <c r="AJ40" s="61"/>
      <c r="AK40" s="123"/>
      <c r="AL40" s="109">
        <f t="shared" si="2"/>
        <v>0</v>
      </c>
      <c r="AM40" s="79"/>
      <c r="AN40" s="91"/>
    </row>
    <row r="41" spans="2:40" ht="14.25" hidden="1">
      <c r="B41" s="40"/>
      <c r="C41" s="66" t="s">
        <v>55</v>
      </c>
      <c r="D41" s="66"/>
      <c r="E41" s="73" t="s">
        <v>21</v>
      </c>
      <c r="F41" s="74" t="s">
        <v>21</v>
      </c>
      <c r="G41" s="74">
        <v>68.381741589629897</v>
      </c>
      <c r="H41" s="74">
        <v>-117.05676651863098</v>
      </c>
      <c r="I41" s="74">
        <v>-30.847544636071227</v>
      </c>
      <c r="J41" s="74">
        <v>-92.913629967189408</v>
      </c>
      <c r="K41" s="74">
        <v>183.28976645661965</v>
      </c>
      <c r="L41" s="74">
        <v>-70.373554859131758</v>
      </c>
      <c r="M41" s="74">
        <v>87.095601597574699</v>
      </c>
      <c r="N41" s="74">
        <v>-145.416840369445</v>
      </c>
      <c r="O41" s="74">
        <v>182.61354739531404</v>
      </c>
      <c r="P41" s="74">
        <v>363.31100926809762</v>
      </c>
      <c r="Q41" s="75">
        <v>136.32155824685964</v>
      </c>
      <c r="R41" s="75">
        <v>10.394079234559069</v>
      </c>
      <c r="S41" s="75">
        <v>209.95640632058075</v>
      </c>
      <c r="T41" s="75">
        <v>162.43106242555868</v>
      </c>
      <c r="U41" s="75">
        <v>38.216088919282548</v>
      </c>
      <c r="V41" s="75">
        <v>123.84233058659177</v>
      </c>
      <c r="W41" s="76">
        <v>-4.2410806478466512</v>
      </c>
      <c r="X41" s="76">
        <v>174.21444793534917</v>
      </c>
      <c r="Y41" s="117">
        <f t="shared" si="0"/>
        <v>1279.2182229777027</v>
      </c>
      <c r="Z41" s="61"/>
      <c r="AA41" s="123">
        <v>903.71337621733358</v>
      </c>
      <c r="AB41" s="77">
        <v>534.12985705752101</v>
      </c>
      <c r="AC41" s="78">
        <v>827.15256198625059</v>
      </c>
      <c r="AD41" s="78">
        <v>384.33122911447242</v>
      </c>
      <c r="AE41" s="78">
        <v>4221.2617829733153</v>
      </c>
      <c r="AF41" s="78">
        <v>483.88045210705116</v>
      </c>
      <c r="AG41" s="78">
        <v>1214.0301830545684</v>
      </c>
      <c r="AH41" s="78">
        <v>-431.61415709199673</v>
      </c>
      <c r="AI41" s="117">
        <f t="shared" si="1"/>
        <v>8136.8852854185152</v>
      </c>
      <c r="AJ41" s="61"/>
      <c r="AK41" s="123"/>
      <c r="AL41" s="109">
        <f t="shared" si="2"/>
        <v>0</v>
      </c>
      <c r="AM41" s="79"/>
      <c r="AN41" s="91"/>
    </row>
    <row r="42" spans="2:40" ht="14.25" hidden="1">
      <c r="B42" s="19" t="s">
        <v>56</v>
      </c>
      <c r="C42" s="66"/>
      <c r="D42" s="66"/>
      <c r="E42" s="73" t="s">
        <v>21</v>
      </c>
      <c r="F42" s="74" t="s">
        <v>21</v>
      </c>
      <c r="G42" s="74">
        <v>96.649975624657984</v>
      </c>
      <c r="H42" s="74">
        <v>104.35666178537389</v>
      </c>
      <c r="I42" s="74">
        <v>182.43852341649696</v>
      </c>
      <c r="J42" s="74">
        <v>137.56630833413661</v>
      </c>
      <c r="K42" s="74">
        <v>165.80737473294184</v>
      </c>
      <c r="L42" s="74">
        <v>73.96916518510568</v>
      </c>
      <c r="M42" s="74">
        <v>145.66062199473572</v>
      </c>
      <c r="N42" s="74">
        <v>382.82772931312377</v>
      </c>
      <c r="O42" s="74">
        <v>439.29142049624164</v>
      </c>
      <c r="P42" s="74">
        <v>721.10967306979512</v>
      </c>
      <c r="Q42" s="75">
        <v>367.11921877475066</v>
      </c>
      <c r="R42" s="75">
        <v>509.04673491995925</v>
      </c>
      <c r="S42" s="75">
        <v>649.56139470010805</v>
      </c>
      <c r="T42" s="75">
        <v>757.48911079941627</v>
      </c>
      <c r="U42" s="75">
        <v>593.46641331588035</v>
      </c>
      <c r="V42" s="75">
        <v>628.25501290685247</v>
      </c>
      <c r="W42" s="76">
        <v>1326.3876158631756</v>
      </c>
      <c r="X42" s="76">
        <v>321.72582742696176</v>
      </c>
      <c r="Y42" s="117">
        <f t="shared" si="0"/>
        <v>7602.728782659713</v>
      </c>
      <c r="Z42" s="61"/>
      <c r="AA42" s="123">
        <v>669.60861830917827</v>
      </c>
      <c r="AB42" s="77">
        <v>802.78508905647959</v>
      </c>
      <c r="AC42" s="78">
        <v>544.75921921399186</v>
      </c>
      <c r="AD42" s="78">
        <v>58209.89821327768</v>
      </c>
      <c r="AE42" s="78">
        <v>1013.6801361322315</v>
      </c>
      <c r="AF42" s="78">
        <v>1108.4428846210039</v>
      </c>
      <c r="AG42" s="78">
        <v>648.2816605601322</v>
      </c>
      <c r="AH42" s="78">
        <v>430.19936739436014</v>
      </c>
      <c r="AI42" s="117">
        <f t="shared" si="1"/>
        <v>63427.655188565055</v>
      </c>
      <c r="AJ42" s="61"/>
      <c r="AK42" s="123"/>
      <c r="AL42" s="109">
        <f t="shared" si="2"/>
        <v>0</v>
      </c>
      <c r="AM42" s="79"/>
      <c r="AN42" s="91"/>
    </row>
    <row r="43" spans="2:40" ht="14.25" hidden="1">
      <c r="B43" s="19"/>
      <c r="C43" s="66" t="s">
        <v>57</v>
      </c>
      <c r="D43" s="66"/>
      <c r="E43" s="73">
        <v>7</v>
      </c>
      <c r="F43" s="74">
        <v>19.165598024907794</v>
      </c>
      <c r="G43" s="74">
        <v>18.335256106967726</v>
      </c>
      <c r="H43" s="74">
        <v>26.406022217124864</v>
      </c>
      <c r="I43" s="74">
        <v>15.105308261537385</v>
      </c>
      <c r="J43" s="74">
        <v>18.157536965874211</v>
      </c>
      <c r="K43" s="74">
        <v>14.833247176577238</v>
      </c>
      <c r="L43" s="74">
        <v>10.080393299656754</v>
      </c>
      <c r="M43" s="74">
        <v>26.745083160858044</v>
      </c>
      <c r="N43" s="74">
        <v>-5.193262372345905</v>
      </c>
      <c r="O43" s="74">
        <v>48.80043832504893</v>
      </c>
      <c r="P43" s="74">
        <v>94.917454847207637</v>
      </c>
      <c r="Q43" s="75">
        <v>159.96996456351621</v>
      </c>
      <c r="R43" s="75">
        <v>99.166176346171895</v>
      </c>
      <c r="S43" s="75">
        <v>305.57683359993632</v>
      </c>
      <c r="T43" s="75">
        <v>391.04270221023626</v>
      </c>
      <c r="U43" s="75">
        <v>349.75240775866854</v>
      </c>
      <c r="V43" s="75">
        <v>338.91217936336324</v>
      </c>
      <c r="W43" s="76">
        <v>757.16746246327921</v>
      </c>
      <c r="X43" s="76">
        <v>447.05533474718931</v>
      </c>
      <c r="Y43" s="117">
        <f t="shared" si="0"/>
        <v>3142.9961370657757</v>
      </c>
      <c r="Z43" s="61"/>
      <c r="AA43" s="123">
        <v>381.75998197011506</v>
      </c>
      <c r="AB43" s="77">
        <v>468.28674637122742</v>
      </c>
      <c r="AC43" s="78">
        <v>109.22591186831164</v>
      </c>
      <c r="AD43" s="78">
        <v>242.48375837229557</v>
      </c>
      <c r="AE43" s="78">
        <v>478.4323197707555</v>
      </c>
      <c r="AF43" s="78">
        <v>413.82864289426357</v>
      </c>
      <c r="AG43" s="78">
        <v>428.85559358061312</v>
      </c>
      <c r="AH43" s="78">
        <v>376.89184236463615</v>
      </c>
      <c r="AI43" s="117">
        <f t="shared" si="1"/>
        <v>2899.7647971922179</v>
      </c>
      <c r="AJ43" s="61"/>
      <c r="AK43" s="123"/>
      <c r="AL43" s="109">
        <f t="shared" si="2"/>
        <v>0</v>
      </c>
      <c r="AM43" s="79"/>
      <c r="AN43" s="91"/>
    </row>
    <row r="44" spans="2:40" ht="14.25">
      <c r="B44" s="17" t="s">
        <v>58</v>
      </c>
      <c r="C44" s="66"/>
      <c r="D44" s="66"/>
      <c r="E44" s="67" t="s">
        <v>21</v>
      </c>
      <c r="F44" s="68" t="s">
        <v>21</v>
      </c>
      <c r="G44" s="68">
        <v>252.86154841520658</v>
      </c>
      <c r="H44" s="68">
        <v>205.16532645124141</v>
      </c>
      <c r="I44" s="68">
        <v>117.84227252225431</v>
      </c>
      <c r="J44" s="68">
        <v>101.12419408657243</v>
      </c>
      <c r="K44" s="68">
        <v>-41.534515578490506</v>
      </c>
      <c r="L44" s="68">
        <v>-1.491772326152077</v>
      </c>
      <c r="M44" s="68">
        <v>89.362895213735982</v>
      </c>
      <c r="N44" s="68">
        <v>-38.140953148886368</v>
      </c>
      <c r="O44" s="68">
        <v>-62.792186309717714</v>
      </c>
      <c r="P44" s="68">
        <v>542.00762299280836</v>
      </c>
      <c r="Q44" s="68">
        <v>241.80125131429247</v>
      </c>
      <c r="R44" s="68">
        <v>957.62310404614971</v>
      </c>
      <c r="S44" s="68">
        <v>1137.7617505158928</v>
      </c>
      <c r="T44" s="68">
        <v>575.28097192577775</v>
      </c>
      <c r="U44" s="68">
        <v>-347.74444826643435</v>
      </c>
      <c r="V44" s="68">
        <v>715.58979788550641</v>
      </c>
      <c r="W44" s="68">
        <v>447.04102643115408</v>
      </c>
      <c r="X44" s="68">
        <v>90.755616765470805</v>
      </c>
      <c r="Y44" s="115">
        <f t="shared" si="0"/>
        <v>4982.5135029363828</v>
      </c>
      <c r="Z44" s="129">
        <f>Y44*0.01*110/10000</f>
        <v>0.54807648532300213</v>
      </c>
      <c r="AA44" s="133">
        <v>1006.5320324464633</v>
      </c>
      <c r="AB44" s="80">
        <v>766.66118424816</v>
      </c>
      <c r="AC44" s="81">
        <v>845.26406705826935</v>
      </c>
      <c r="AD44" s="81">
        <v>2096.2428634656571</v>
      </c>
      <c r="AE44" s="81">
        <v>765.5074788522262</v>
      </c>
      <c r="AF44" s="81">
        <v>-537.47167367557427</v>
      </c>
      <c r="AG44" s="81">
        <v>-594.52451775219561</v>
      </c>
      <c r="AH44" s="81">
        <v>-304.27578664780509</v>
      </c>
      <c r="AI44" s="115">
        <f t="shared" si="1"/>
        <v>4043.9356479952003</v>
      </c>
      <c r="AJ44" s="129">
        <f>AI44*0.01*120/10000</f>
        <v>0.485272277759424</v>
      </c>
      <c r="AK44" s="121">
        <f>Z44+AJ44</f>
        <v>1.0333487630824261</v>
      </c>
      <c r="AL44" s="109">
        <f t="shared" si="2"/>
        <v>1.0333487630824261</v>
      </c>
      <c r="AM44" s="72">
        <f>AK44/$AK$49</f>
        <v>3.6666665645164109E-3</v>
      </c>
      <c r="AN44" s="91"/>
    </row>
    <row r="45" spans="2:40" ht="14.25" hidden="1">
      <c r="B45" s="19"/>
      <c r="C45" s="66" t="s">
        <v>59</v>
      </c>
      <c r="D45" s="66"/>
      <c r="E45" s="73" t="s">
        <v>21</v>
      </c>
      <c r="F45" s="74">
        <v>80.615225238818667</v>
      </c>
      <c r="G45" s="74">
        <v>160.95751355244965</v>
      </c>
      <c r="H45" s="74">
        <v>203.84417943052895</v>
      </c>
      <c r="I45" s="74">
        <v>163.37767886367186</v>
      </c>
      <c r="J45" s="74">
        <v>134.06960307737594</v>
      </c>
      <c r="K45" s="74">
        <v>-27.891565129267718</v>
      </c>
      <c r="L45" s="74">
        <v>34.74748282008705</v>
      </c>
      <c r="M45" s="74">
        <v>80.659338574438934</v>
      </c>
      <c r="N45" s="74">
        <v>19.896259954234033</v>
      </c>
      <c r="O45" s="74">
        <v>-37.930933796755269</v>
      </c>
      <c r="P45" s="74">
        <v>494.47665893855077</v>
      </c>
      <c r="Q45" s="74">
        <v>253.57889761756701</v>
      </c>
      <c r="R45" s="74">
        <v>745.77858241894398</v>
      </c>
      <c r="S45" s="74">
        <v>891.80831458317732</v>
      </c>
      <c r="T45" s="74">
        <v>378.36274675786808</v>
      </c>
      <c r="U45" s="74">
        <v>117.10404136672219</v>
      </c>
      <c r="V45" s="74">
        <v>104.28696469367212</v>
      </c>
      <c r="W45" s="82">
        <v>40.657460102093111</v>
      </c>
      <c r="X45" s="82">
        <v>26.502044162064717</v>
      </c>
      <c r="Y45" s="117">
        <f t="shared" si="0"/>
        <v>3864.900493226241</v>
      </c>
      <c r="Z45" s="61"/>
      <c r="AA45" s="134">
        <v>869.20785646952618</v>
      </c>
      <c r="AB45" s="83">
        <v>437.09256984327516</v>
      </c>
      <c r="AC45" s="84">
        <v>288.54384505088171</v>
      </c>
      <c r="AD45" s="84">
        <v>119.15992542560231</v>
      </c>
      <c r="AE45" s="84">
        <v>330.46221081190436</v>
      </c>
      <c r="AF45" s="84">
        <v>-970.47903262104933</v>
      </c>
      <c r="AG45" s="84">
        <v>-449.27542508603108</v>
      </c>
      <c r="AH45" s="84">
        <v>-416.16954310030343</v>
      </c>
      <c r="AI45" s="117">
        <f t="shared" si="1"/>
        <v>208.54240679380615</v>
      </c>
      <c r="AJ45" s="61"/>
      <c r="AK45" s="123"/>
      <c r="AL45" s="109">
        <f t="shared" si="2"/>
        <v>0</v>
      </c>
      <c r="AM45" s="79"/>
      <c r="AN45" s="91"/>
    </row>
    <row r="46" spans="2:40" ht="14.25" hidden="1">
      <c r="B46" s="19"/>
      <c r="C46" s="66" t="s">
        <v>60</v>
      </c>
      <c r="D46" s="66"/>
      <c r="E46" s="73" t="s">
        <v>21</v>
      </c>
      <c r="F46" s="74">
        <v>2.1295108916564218</v>
      </c>
      <c r="G46" s="74">
        <v>79.798853117191982</v>
      </c>
      <c r="H46" s="74">
        <v>-24.144778774570156</v>
      </c>
      <c r="I46" s="74">
        <v>12.322614516806654</v>
      </c>
      <c r="J46" s="74">
        <v>-4.5787692627136778E-2</v>
      </c>
      <c r="K46" s="74">
        <v>-8.0671355084459933</v>
      </c>
      <c r="L46" s="74">
        <v>-37.901461550997361</v>
      </c>
      <c r="M46" s="74">
        <v>25.397224447836386</v>
      </c>
      <c r="N46" s="74">
        <v>-47.142193583964257</v>
      </c>
      <c r="O46" s="74">
        <v>-18.87371615004092</v>
      </c>
      <c r="P46" s="74">
        <v>18.86038698605314</v>
      </c>
      <c r="Q46" s="74">
        <v>-55.893801626694881</v>
      </c>
      <c r="R46" s="74">
        <v>59.632362979593672</v>
      </c>
      <c r="S46" s="74">
        <v>194.18684026790217</v>
      </c>
      <c r="T46" s="74">
        <v>139.17386318313532</v>
      </c>
      <c r="U46" s="74">
        <v>-497.55426242141698</v>
      </c>
      <c r="V46" s="74">
        <v>207.07556707254162</v>
      </c>
      <c r="W46" s="82">
        <v>364.00224058187155</v>
      </c>
      <c r="X46" s="82">
        <v>-268.85870512788784</v>
      </c>
      <c r="Y46" s="117">
        <f t="shared" si="0"/>
        <v>144.09762160794338</v>
      </c>
      <c r="Z46" s="61"/>
      <c r="AA46" s="134">
        <v>76.60291998829554</v>
      </c>
      <c r="AB46" s="83">
        <v>73.597239505315528</v>
      </c>
      <c r="AC46" s="84">
        <v>319.70432832410563</v>
      </c>
      <c r="AD46" s="84">
        <v>734.15554830430028</v>
      </c>
      <c r="AE46" s="84">
        <v>414.15730902749135</v>
      </c>
      <c r="AF46" s="84">
        <v>76.486709354970685</v>
      </c>
      <c r="AG46" s="84">
        <v>-189.00534921581871</v>
      </c>
      <c r="AH46" s="84">
        <v>-305.62620942646902</v>
      </c>
      <c r="AI46" s="117">
        <f t="shared" si="1"/>
        <v>1200.0724958621909</v>
      </c>
      <c r="AJ46" s="61"/>
      <c r="AK46" s="123"/>
      <c r="AL46" s="109">
        <f t="shared" si="2"/>
        <v>0</v>
      </c>
      <c r="AM46" s="79"/>
      <c r="AN46" s="91"/>
    </row>
    <row r="47" spans="2:40" ht="12.75" customHeight="1" thickBot="1">
      <c r="B47" s="17" t="s">
        <v>61</v>
      </c>
      <c r="C47" s="66"/>
      <c r="D47" s="66"/>
      <c r="E47" s="67" t="s">
        <v>21</v>
      </c>
      <c r="F47" s="68" t="s">
        <v>21</v>
      </c>
      <c r="G47" s="68">
        <v>-116.80771542580108</v>
      </c>
      <c r="H47" s="68">
        <v>135.98093135502751</v>
      </c>
      <c r="I47" s="68">
        <v>354.93297502908342</v>
      </c>
      <c r="J47" s="68">
        <v>201.81827131497707</v>
      </c>
      <c r="K47" s="68">
        <v>-191.99187522922892</v>
      </c>
      <c r="L47" s="68">
        <v>-184.48389829383999</v>
      </c>
      <c r="M47" s="68">
        <v>233.19979108360945</v>
      </c>
      <c r="N47" s="68">
        <v>429.56770443677277</v>
      </c>
      <c r="O47" s="68">
        <v>377.90207805906448</v>
      </c>
      <c r="P47" s="68">
        <v>24.638627107210731</v>
      </c>
      <c r="Q47" s="69">
        <v>899.27056422371493</v>
      </c>
      <c r="R47" s="69">
        <v>1101.3778693342174</v>
      </c>
      <c r="S47" s="69">
        <v>1518.242455568274</v>
      </c>
      <c r="T47" s="69">
        <v>-301.39888596852927</v>
      </c>
      <c r="U47" s="69">
        <v>-371.89115543211409</v>
      </c>
      <c r="V47" s="69">
        <v>464.25066640468901</v>
      </c>
      <c r="W47" s="69">
        <v>115.95092727055146</v>
      </c>
      <c r="X47" s="69">
        <v>-536.5304899108753</v>
      </c>
      <c r="Y47" s="115">
        <f t="shared" si="0"/>
        <v>4154.0288409268032</v>
      </c>
      <c r="Z47" s="129">
        <f>Y47*0.01*110/10000</f>
        <v>0.45694317250194844</v>
      </c>
      <c r="AA47" s="132">
        <v>1510.0912993808822</v>
      </c>
      <c r="AB47" s="70">
        <v>1431.1812080796308</v>
      </c>
      <c r="AC47" s="71">
        <v>-550.41458577209119</v>
      </c>
      <c r="AD47" s="71">
        <v>1716.5967466153695</v>
      </c>
      <c r="AE47" s="71">
        <v>1704.5001760911564</v>
      </c>
      <c r="AF47" s="71">
        <v>-1242.270667833041</v>
      </c>
      <c r="AG47" s="71">
        <v>-4704.6677641019869</v>
      </c>
      <c r="AH47" s="71">
        <v>914.26974285007941</v>
      </c>
      <c r="AI47" s="115">
        <f t="shared" si="1"/>
        <v>779.286155309999</v>
      </c>
      <c r="AJ47" s="129">
        <f>AI47*0.01*120/10000</f>
        <v>9.3514338637199879E-2</v>
      </c>
      <c r="AK47" s="121">
        <f>Z47+AJ47</f>
        <v>0.55045751113914831</v>
      </c>
      <c r="AL47" s="109">
        <f t="shared" si="2"/>
        <v>0.55045751113914831</v>
      </c>
      <c r="AM47" s="72">
        <f>AK47/$AK$49</f>
        <v>1.9532071101147097E-3</v>
      </c>
      <c r="AN47" s="91"/>
    </row>
    <row r="48" spans="2:40" ht="15" hidden="1" thickBot="1">
      <c r="B48" s="19"/>
      <c r="C48" s="66" t="s">
        <v>62</v>
      </c>
      <c r="D48" s="66"/>
      <c r="E48" s="73" t="s">
        <v>21</v>
      </c>
      <c r="F48" s="74">
        <v>54.53972489205011</v>
      </c>
      <c r="G48" s="74">
        <v>22.999137231009538</v>
      </c>
      <c r="H48" s="74">
        <v>238.70583357135564</v>
      </c>
      <c r="I48" s="74">
        <v>155.06223178689649</v>
      </c>
      <c r="J48" s="74">
        <v>64.666085595508491</v>
      </c>
      <c r="K48" s="74">
        <v>11.59920317612165</v>
      </c>
      <c r="L48" s="74">
        <v>8.4691910302054279</v>
      </c>
      <c r="M48" s="74">
        <v>108.04186357595107</v>
      </c>
      <c r="N48" s="74">
        <v>120.61062375587325</v>
      </c>
      <c r="O48" s="74">
        <v>124.35580238087414</v>
      </c>
      <c r="P48" s="74">
        <v>-16.894940618069583</v>
      </c>
      <c r="Q48" s="75">
        <v>465.98674190134676</v>
      </c>
      <c r="R48" s="75">
        <v>82.005342978651953</v>
      </c>
      <c r="S48" s="75">
        <v>648.26275621634704</v>
      </c>
      <c r="T48" s="75">
        <v>142.56864342285294</v>
      </c>
      <c r="U48" s="75">
        <v>104.41188081859219</v>
      </c>
      <c r="V48" s="75">
        <v>458.84191565600247</v>
      </c>
      <c r="W48" s="76">
        <v>370.04151512240531</v>
      </c>
      <c r="X48" s="76">
        <v>195.29733076397986</v>
      </c>
      <c r="Y48" s="117">
        <f t="shared" si="0"/>
        <v>3359.5708832579548</v>
      </c>
      <c r="Z48" s="61"/>
      <c r="AA48" s="123">
        <v>1707.4470014198066</v>
      </c>
      <c r="AB48" s="77">
        <v>1038.5216556503008</v>
      </c>
      <c r="AC48" s="78">
        <v>907.66060964307951</v>
      </c>
      <c r="AD48" s="78">
        <v>1116.326582576206</v>
      </c>
      <c r="AE48" s="78">
        <v>1458.7778013595018</v>
      </c>
      <c r="AF48" s="78">
        <v>-1358.7761683756958</v>
      </c>
      <c r="AG48" s="78">
        <v>-4704.8049838539755</v>
      </c>
      <c r="AH48" s="78">
        <v>535.10123604777482</v>
      </c>
      <c r="AI48" s="117">
        <f t="shared" si="1"/>
        <v>700.25373446699859</v>
      </c>
      <c r="AJ48" s="61"/>
      <c r="AK48" s="123"/>
      <c r="AL48" s="109">
        <f t="shared" si="2"/>
        <v>0</v>
      </c>
      <c r="AM48" s="79"/>
      <c r="AN48" s="91"/>
    </row>
    <row r="49" spans="2:40" ht="15.75" thickTop="1" thickBot="1">
      <c r="B49" s="41" t="s">
        <v>63</v>
      </c>
      <c r="C49" s="66"/>
      <c r="D49" s="66"/>
      <c r="E49" s="67">
        <v>17938</v>
      </c>
      <c r="F49" s="68">
        <v>22651.180275157756</v>
      </c>
      <c r="G49" s="68">
        <v>23443.32753102851</v>
      </c>
      <c r="H49" s="68">
        <v>26057.284721201297</v>
      </c>
      <c r="I49" s="68">
        <v>24626.510102555138</v>
      </c>
      <c r="J49" s="68">
        <v>22266.473143957741</v>
      </c>
      <c r="K49" s="68">
        <v>31533.908622129438</v>
      </c>
      <c r="L49" s="68">
        <v>38495.114490841879</v>
      </c>
      <c r="M49" s="68">
        <v>32039.040926429265</v>
      </c>
      <c r="N49" s="68">
        <v>28767.080466540679</v>
      </c>
      <c r="O49" s="68">
        <v>30961.675775649783</v>
      </c>
      <c r="P49" s="68">
        <v>45460.611275598552</v>
      </c>
      <c r="Q49" s="69">
        <v>50164.521330395874</v>
      </c>
      <c r="R49" s="69">
        <v>73483.055124713384</v>
      </c>
      <c r="S49" s="69">
        <v>130800.56863150743</v>
      </c>
      <c r="T49" s="69">
        <v>74650.029590024962</v>
      </c>
      <c r="U49" s="69">
        <v>57223.287694258717</v>
      </c>
      <c r="V49" s="69">
        <v>108807.67667316608</v>
      </c>
      <c r="W49" s="69">
        <v>122355.10901785843</v>
      </c>
      <c r="X49" s="69">
        <v>135048.68856137211</v>
      </c>
      <c r="Y49" s="118">
        <f t="shared" si="0"/>
        <v>1096773.1439543872</v>
      </c>
      <c r="Z49" s="129">
        <f>Y49*0.01*110/10000</f>
        <v>120.64504583498258</v>
      </c>
      <c r="AA49" s="123">
        <v>138018.09356771162</v>
      </c>
      <c r="AB49" s="77">
        <v>138428.16808872763</v>
      </c>
      <c r="AC49" s="78">
        <v>178533.30957736139</v>
      </c>
      <c r="AD49" s="78">
        <v>173768.0186903124</v>
      </c>
      <c r="AE49" s="78">
        <v>160266.61282757961</v>
      </c>
      <c r="AF49" s="78">
        <v>258275.50312713647</v>
      </c>
      <c r="AG49" s="78">
        <v>146040.8714087616</v>
      </c>
      <c r="AH49" s="78">
        <v>149814.0222784392</v>
      </c>
      <c r="AI49" s="118">
        <f t="shared" si="1"/>
        <v>1343144.5995660301</v>
      </c>
      <c r="AJ49" s="129">
        <f>AI49*0.01*120/10000</f>
        <v>161.1773519479236</v>
      </c>
      <c r="AK49" s="121">
        <f>Z49+AJ49</f>
        <v>281.82239778290619</v>
      </c>
      <c r="AL49" s="109">
        <f t="shared" si="2"/>
        <v>281.82239778290619</v>
      </c>
      <c r="AM49" s="72">
        <f>AK49/$AK$49</f>
        <v>1</v>
      </c>
      <c r="AN49" s="90">
        <v>100</v>
      </c>
    </row>
    <row r="50" spans="2:40" ht="0.75" hidden="1" customHeight="1">
      <c r="B50" s="257" t="s">
        <v>64</v>
      </c>
      <c r="C50" s="258"/>
      <c r="D50" s="258"/>
      <c r="E50" s="258"/>
      <c r="F50" s="258"/>
      <c r="G50" s="258"/>
      <c r="H50" s="258"/>
      <c r="I50" s="258"/>
      <c r="J50" s="258"/>
      <c r="K50" s="258"/>
      <c r="L50" s="258"/>
      <c r="M50" s="258"/>
      <c r="N50" s="258"/>
      <c r="O50" s="258"/>
      <c r="P50" s="62"/>
      <c r="Q50" s="42"/>
      <c r="R50" s="42"/>
      <c r="S50" s="42"/>
      <c r="T50" s="42"/>
      <c r="U50" s="42"/>
      <c r="V50" s="42"/>
      <c r="W50" s="42"/>
      <c r="X50" s="42"/>
      <c r="Y50" s="36">
        <f t="shared" si="0"/>
        <v>0</v>
      </c>
      <c r="Z50" s="37"/>
      <c r="AA50" s="42"/>
      <c r="AB50" s="42"/>
      <c r="AC50" s="63"/>
      <c r="AD50" s="63"/>
      <c r="AE50" s="63"/>
      <c r="AF50" s="63"/>
      <c r="AG50" s="63"/>
      <c r="AH50" s="64"/>
      <c r="AI50" s="36">
        <f t="shared" si="1"/>
        <v>0</v>
      </c>
      <c r="AJ50" s="37"/>
      <c r="AK50" s="124"/>
      <c r="AL50" s="38"/>
      <c r="AM50" s="43"/>
      <c r="AN50" s="65"/>
    </row>
    <row r="51" spans="2:40" ht="0.75" hidden="1" customHeight="1">
      <c r="B51" s="19"/>
      <c r="C51" s="20" t="s">
        <v>65</v>
      </c>
      <c r="D51" s="21"/>
      <c r="E51" s="22" t="s">
        <v>21</v>
      </c>
      <c r="F51" s="22">
        <v>3987.0571060498232</v>
      </c>
      <c r="G51" s="22">
        <v>5238.0158138689412</v>
      </c>
      <c r="H51" s="22">
        <v>7779.9582176770782</v>
      </c>
      <c r="I51" s="22">
        <v>4454.4394278341279</v>
      </c>
      <c r="J51" s="22">
        <v>1031.9253452952485</v>
      </c>
      <c r="K51" s="22">
        <v>207.09226808021049</v>
      </c>
      <c r="L51" s="22">
        <v>4013.3836979966009</v>
      </c>
      <c r="M51" s="22">
        <v>4255.7081634096985</v>
      </c>
      <c r="N51" s="22">
        <v>432.36276702253758</v>
      </c>
      <c r="O51" s="23">
        <v>2799.7152350501033</v>
      </c>
      <c r="P51" s="23">
        <v>5001.8242904431199</v>
      </c>
      <c r="Q51" s="24">
        <v>6923.4197631889365</v>
      </c>
      <c r="R51" s="24">
        <v>7789.8564115533381</v>
      </c>
      <c r="S51" s="24">
        <v>6308.8578448074904</v>
      </c>
      <c r="T51" s="24">
        <v>7002.2926477777273</v>
      </c>
      <c r="U51" s="24">
        <v>8929.6974512890356</v>
      </c>
      <c r="V51" s="24">
        <v>19645.202695878783</v>
      </c>
      <c r="W51" s="44">
        <v>10674.598792427027</v>
      </c>
      <c r="X51" s="45">
        <v>23618.823527320626</v>
      </c>
      <c r="Y51" s="30">
        <f t="shared" si="0"/>
        <v>130094.23146697044</v>
      </c>
      <c r="Z51" s="31"/>
      <c r="AA51" s="45">
        <v>22819.438958472496</v>
      </c>
      <c r="AB51" s="24">
        <v>20920.480896576781</v>
      </c>
      <c r="AC51" s="46">
        <v>-5218.4669057473184</v>
      </c>
      <c r="AD51" s="46">
        <v>22568.719706135929</v>
      </c>
      <c r="AE51" s="46">
        <v>31950.073348439277</v>
      </c>
      <c r="AF51" s="46">
        <v>32581.888490173551</v>
      </c>
      <c r="AG51" s="46">
        <v>18117.972349805903</v>
      </c>
      <c r="AH51" s="47">
        <v>29238.007502017153</v>
      </c>
      <c r="AI51" s="30">
        <f t="shared" si="1"/>
        <v>172978.11434587379</v>
      </c>
      <c r="AJ51" s="31"/>
      <c r="AK51" s="125"/>
      <c r="AL51" s="32"/>
      <c r="AM51" s="48"/>
      <c r="AN51" s="25"/>
    </row>
    <row r="52" spans="2:40" ht="0.75" hidden="1" customHeight="1" thickBot="1">
      <c r="B52" s="19"/>
      <c r="C52" s="26" t="s">
        <v>66</v>
      </c>
      <c r="D52" s="27"/>
      <c r="E52" s="28">
        <v>2843</v>
      </c>
      <c r="F52" s="28">
        <v>3230.1963580417196</v>
      </c>
      <c r="G52" s="28">
        <v>3213.6539167356232</v>
      </c>
      <c r="H52" s="28">
        <v>2580.7973065204005</v>
      </c>
      <c r="I52" s="28">
        <v>2268.2972426556039</v>
      </c>
      <c r="J52" s="28">
        <v>8333.9937102807653</v>
      </c>
      <c r="K52" s="28">
        <v>10967.764191690856</v>
      </c>
      <c r="L52" s="28">
        <v>17886.17892604494</v>
      </c>
      <c r="M52" s="28">
        <v>9770.4741549758364</v>
      </c>
      <c r="N52" s="28">
        <v>8028.5822025991547</v>
      </c>
      <c r="O52" s="29">
        <v>7340.5508050338976</v>
      </c>
      <c r="P52" s="29">
        <v>7872.3655223045507</v>
      </c>
      <c r="Q52" s="33">
        <v>17924.728811119112</v>
      </c>
      <c r="R52" s="33">
        <v>19933.533539052834</v>
      </c>
      <c r="S52" s="33">
        <v>22939.411779732785</v>
      </c>
      <c r="T52" s="33">
        <v>17038.663471329612</v>
      </c>
      <c r="U52" s="33">
        <v>8359.2279822632463</v>
      </c>
      <c r="V52" s="33">
        <v>36052.440150140028</v>
      </c>
      <c r="W52" s="95">
        <v>29022.556028536426</v>
      </c>
      <c r="X52" s="96">
        <v>30999.281148406753</v>
      </c>
      <c r="Y52" s="34">
        <f t="shared" si="0"/>
        <v>266605.69724746415</v>
      </c>
      <c r="Z52" s="35"/>
      <c r="AA52" s="96">
        <v>27025.747833732752</v>
      </c>
      <c r="AB52" s="33">
        <v>35784.820378611446</v>
      </c>
      <c r="AC52" s="97">
        <v>70399.418249508453</v>
      </c>
      <c r="AD52" s="97">
        <v>58209.89821327768</v>
      </c>
      <c r="AE52" s="97">
        <v>48216.834448476999</v>
      </c>
      <c r="AF52" s="97">
        <v>79509.747930383921</v>
      </c>
      <c r="AG52" s="97">
        <v>-8188.2256680815481</v>
      </c>
      <c r="AH52" s="98">
        <v>15104.947219081219</v>
      </c>
      <c r="AI52" s="34">
        <f t="shared" si="1"/>
        <v>326063.18860499095</v>
      </c>
      <c r="AJ52" s="35"/>
      <c r="AK52" s="126"/>
      <c r="AL52" s="34"/>
      <c r="AM52" s="99"/>
      <c r="AN52" s="100"/>
    </row>
    <row r="53" spans="2:40" ht="14.25" customHeight="1" thickBot="1">
      <c r="B53" s="101"/>
      <c r="C53" s="102"/>
      <c r="D53" s="102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4"/>
      <c r="R53" s="104"/>
      <c r="S53" s="104"/>
      <c r="T53" s="104"/>
      <c r="U53" s="104"/>
      <c r="V53" s="104"/>
      <c r="W53" s="104"/>
      <c r="X53" s="104"/>
      <c r="Y53" s="119" t="s">
        <v>81</v>
      </c>
      <c r="Z53" s="131" t="s">
        <v>82</v>
      </c>
      <c r="AA53" s="135"/>
      <c r="AB53" s="104"/>
      <c r="AC53" s="105"/>
      <c r="AD53" s="105"/>
      <c r="AE53" s="105"/>
      <c r="AF53" s="105"/>
      <c r="AG53" s="105"/>
      <c r="AH53" s="105"/>
      <c r="AI53" s="119" t="s">
        <v>81</v>
      </c>
      <c r="AJ53" s="131" t="s">
        <v>82</v>
      </c>
      <c r="AK53" s="127" t="s">
        <v>82</v>
      </c>
      <c r="AL53" s="108" t="s">
        <v>82</v>
      </c>
      <c r="AM53" s="106"/>
      <c r="AN53" s="107"/>
    </row>
    <row r="54" spans="2:40" s="50" customFormat="1" ht="14.25" thickBot="1">
      <c r="B54" s="49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113" t="s">
        <v>67</v>
      </c>
      <c r="AA54" s="92"/>
      <c r="AB54" s="92"/>
      <c r="AC54" s="92"/>
      <c r="AD54" s="92"/>
      <c r="AE54" s="92"/>
      <c r="AF54" s="92"/>
      <c r="AG54" s="92"/>
      <c r="AH54" s="92"/>
      <c r="AI54" s="93"/>
      <c r="AJ54" s="113" t="s">
        <v>68</v>
      </c>
      <c r="AK54" s="93"/>
      <c r="AL54" s="93"/>
      <c r="AM54" s="93"/>
      <c r="AN54" s="94"/>
    </row>
    <row r="55" spans="2:40" s="50" customFormat="1" ht="13.5" hidden="1" customHeight="1">
      <c r="B55" s="52" t="s">
        <v>69</v>
      </c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N55" s="51"/>
    </row>
    <row r="56" spans="2:40" s="50" customFormat="1" ht="13.5" hidden="1" customHeight="1">
      <c r="B56" s="52" t="s">
        <v>70</v>
      </c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N56" s="51"/>
    </row>
    <row r="57" spans="2:40" s="50" customFormat="1" ht="13.5" hidden="1" customHeight="1">
      <c r="B57" s="52" t="s">
        <v>71</v>
      </c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N57" s="51"/>
    </row>
    <row r="58" spans="2:40" s="50" customFormat="1" hidden="1">
      <c r="B58" s="54" t="s">
        <v>72</v>
      </c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N58" s="51"/>
    </row>
    <row r="59" spans="2:40" s="50" customFormat="1" ht="13.5" hidden="1" customHeight="1">
      <c r="B59" s="52" t="s">
        <v>73</v>
      </c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N59" s="51"/>
    </row>
    <row r="60" spans="2:40" s="50" customFormat="1" ht="13.5" hidden="1" customHeight="1">
      <c r="B60" s="52" t="s">
        <v>74</v>
      </c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N60" s="51"/>
    </row>
    <row r="61" spans="2:40" s="50" customFormat="1" ht="13.5" hidden="1" customHeight="1">
      <c r="B61" s="52" t="s">
        <v>75</v>
      </c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N61" s="51"/>
    </row>
    <row r="62" spans="2:40" s="50" customFormat="1" ht="13.5" hidden="1" customHeight="1">
      <c r="B62" s="52" t="s">
        <v>76</v>
      </c>
      <c r="C62" s="52"/>
      <c r="D62" s="52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N62" s="51"/>
    </row>
    <row r="63" spans="2:40" ht="13.5" hidden="1" customHeight="1">
      <c r="B63" s="52" t="s">
        <v>77</v>
      </c>
      <c r="C63" s="52"/>
      <c r="D63" s="52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J63" s="50"/>
    </row>
    <row r="64" spans="2:40" hidden="1">
      <c r="B64" s="56" t="s">
        <v>78</v>
      </c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</row>
    <row r="65" spans="2:34" ht="6.75" hidden="1" customHeight="1">
      <c r="B65" s="53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</row>
    <row r="66" spans="2:34">
      <c r="B66" s="57" t="s">
        <v>79</v>
      </c>
    </row>
    <row r="67" spans="2:34">
      <c r="B67" s="58" t="s">
        <v>80</v>
      </c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</row>
    <row r="68" spans="2:34">
      <c r="B68" s="60"/>
    </row>
    <row r="69" spans="2:34">
      <c r="B69" s="60"/>
    </row>
    <row r="70" spans="2:34">
      <c r="B70" s="60"/>
    </row>
    <row r="71" spans="2:34">
      <c r="B71" s="60"/>
    </row>
    <row r="72" spans="2:34">
      <c r="B72" s="60"/>
    </row>
  </sheetData>
  <mergeCells count="29">
    <mergeCell ref="AE4:AE5"/>
    <mergeCell ref="AF4:AF5"/>
    <mergeCell ref="AG4:AG5"/>
    <mergeCell ref="AH4:AH5"/>
    <mergeCell ref="B50:O50"/>
    <mergeCell ref="W4:W5"/>
    <mergeCell ref="X4:X5"/>
    <mergeCell ref="AA4:AA5"/>
    <mergeCell ref="AB4:AB5"/>
    <mergeCell ref="AC4:AC5"/>
    <mergeCell ref="AD4:AD5"/>
    <mergeCell ref="Q4:Q5"/>
    <mergeCell ref="R4:R5"/>
    <mergeCell ref="S4:S5"/>
    <mergeCell ref="T4:T5"/>
    <mergeCell ref="U4:U5"/>
    <mergeCell ref="V4:V5"/>
    <mergeCell ref="K4:K5"/>
    <mergeCell ref="L4:L5"/>
    <mergeCell ref="M4:M5"/>
    <mergeCell ref="N4:N5"/>
    <mergeCell ref="O4:O5"/>
    <mergeCell ref="P4:P5"/>
    <mergeCell ref="J4:J5"/>
    <mergeCell ref="E4:E5"/>
    <mergeCell ref="F4:F5"/>
    <mergeCell ref="G4:G5"/>
    <mergeCell ref="H4:H5"/>
    <mergeCell ref="I4:I5"/>
  </mergeCells>
  <phoneticPr fontId="1"/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為替と政策対策</vt:lpstr>
      <vt:lpstr>対外投資</vt:lpstr>
      <vt:lpstr>対外投資〔元データ〕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Kazuo Higashi</dc:creator>
  <cp:lastModifiedBy>Kazuo Higashi</cp:lastModifiedBy>
  <cp:lastPrinted>2022-10-02T15:47:36Z</cp:lastPrinted>
  <dcterms:created xsi:type="dcterms:W3CDTF">2022-09-11T13:18:33Z</dcterms:created>
  <dcterms:modified xsi:type="dcterms:W3CDTF">2022-10-03T18:24:14Z</dcterms:modified>
</cp:coreProperties>
</file>